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00.検討中\00_治験実施SOP改正・センター病院20210914\泉久保さん対応2024_05\関連する院内書式\変更案\"/>
    </mc:Choice>
  </mc:AlternateContent>
  <bookViews>
    <workbookView xWindow="0" yWindow="0" windowWidth="24000" windowHeight="10850" tabRatio="760"/>
  </bookViews>
  <sheets>
    <sheet name="YC書式087　経費内訳書" sheetId="8" r:id="rId1"/>
    <sheet name="YC書式086　治験研究経費ポイント算出表" sheetId="9" r:id="rId2"/>
  </sheets>
  <definedNames>
    <definedName name="_xlnm.Print_Area" localSheetId="1">'YC書式086　治験研究経費ポイント算出表'!$A$1:$AE$90</definedName>
    <definedName name="_xlnm.Print_Area" localSheetId="0">'YC書式087　経費内訳書'!$A$1:$AD$55</definedName>
  </definedNames>
  <calcPr calcId="162913" concurrentCalc="0"/>
</workbook>
</file>

<file path=xl/calcChain.xml><?xml version="1.0" encoding="utf-8"?>
<calcChain xmlns="http://schemas.openxmlformats.org/spreadsheetml/2006/main">
  <c r="AE30" i="9" l="1"/>
  <c r="AE28" i="9"/>
  <c r="X6" i="9"/>
  <c r="I7" i="9"/>
  <c r="I6" i="9"/>
  <c r="AA3" i="9"/>
  <c r="V3" i="9"/>
  <c r="V2" i="9"/>
  <c r="R3" i="9"/>
  <c r="R2" i="9"/>
  <c r="R1" i="9"/>
  <c r="O93" i="9"/>
  <c r="O90" i="9"/>
  <c r="P26" i="8"/>
  <c r="L17" i="8"/>
  <c r="AE12" i="9"/>
  <c r="AE13" i="9"/>
  <c r="AE14" i="9"/>
  <c r="AE15" i="9"/>
  <c r="AE16" i="9"/>
  <c r="AE17" i="9"/>
  <c r="AE18" i="9"/>
  <c r="AE19" i="9"/>
  <c r="AE20" i="9"/>
  <c r="AE21" i="9"/>
  <c r="AE22" i="9"/>
  <c r="AE23" i="9"/>
  <c r="AE24" i="9"/>
  <c r="AE25" i="9"/>
  <c r="O92" i="9"/>
  <c r="AE77" i="9"/>
  <c r="AE78" i="9"/>
  <c r="AE79" i="9"/>
  <c r="AE80" i="9"/>
  <c r="AE81" i="9"/>
  <c r="AE82" i="9"/>
  <c r="AE83" i="9"/>
  <c r="AE84" i="9"/>
  <c r="AE85" i="9"/>
  <c r="AE86" i="9"/>
  <c r="AE87" i="9"/>
  <c r="AE88" i="9"/>
  <c r="AC89" i="9"/>
  <c r="AE89" i="9"/>
  <c r="O96" i="9"/>
  <c r="O99" i="9"/>
  <c r="AE38" i="9"/>
  <c r="AE39" i="9"/>
  <c r="AE40" i="9"/>
  <c r="AE41" i="9"/>
  <c r="AE42" i="9"/>
  <c r="AE43" i="9"/>
  <c r="AE44" i="9"/>
  <c r="AE45" i="9"/>
  <c r="AE46" i="9"/>
  <c r="AE47" i="9"/>
  <c r="AE48" i="9"/>
  <c r="AE49" i="9"/>
  <c r="AE50" i="9"/>
  <c r="AE51" i="9"/>
  <c r="AE52" i="9"/>
  <c r="AE53" i="9"/>
  <c r="AE54" i="9"/>
  <c r="AE55" i="9"/>
  <c r="AE56" i="9"/>
  <c r="AE57" i="9"/>
  <c r="AE58" i="9"/>
  <c r="AE59" i="9"/>
  <c r="AE60" i="9"/>
  <c r="AE61" i="9"/>
  <c r="AE62" i="9"/>
  <c r="O94" i="9"/>
  <c r="O98" i="9"/>
  <c r="AE63" i="9"/>
  <c r="AE64" i="9"/>
  <c r="AE65" i="9"/>
  <c r="AE66" i="9"/>
  <c r="AE67" i="9"/>
  <c r="AE68" i="9"/>
  <c r="AE69" i="9"/>
  <c r="AE70" i="9"/>
  <c r="AE71" i="9"/>
  <c r="AE72" i="9"/>
  <c r="AE73" i="9"/>
  <c r="AE74" i="9"/>
  <c r="AE75" i="9"/>
  <c r="AE76" i="9"/>
  <c r="O95" i="9"/>
  <c r="AE26" i="9"/>
  <c r="AE27" i="9"/>
  <c r="AE29" i="9"/>
  <c r="AE31" i="9"/>
  <c r="AE32" i="9"/>
  <c r="AE33" i="9"/>
  <c r="AE34" i="9"/>
  <c r="AE35" i="9"/>
  <c r="AE36" i="9"/>
  <c r="AE37" i="9"/>
  <c r="AC90" i="9"/>
  <c r="AA22" i="8"/>
  <c r="AA19" i="8"/>
  <c r="AA21" i="8"/>
  <c r="AA16" i="8"/>
  <c r="X26" i="8"/>
  <c r="U43" i="8"/>
  <c r="Q43" i="8"/>
  <c r="M43" i="8"/>
  <c r="AA47" i="8"/>
  <c r="AA29" i="8"/>
  <c r="AA27" i="8"/>
  <c r="Q17" i="8"/>
  <c r="V18" i="8"/>
  <c r="A17" i="8"/>
  <c r="AA17" i="8"/>
  <c r="AA20" i="8"/>
  <c r="AA43" i="8"/>
  <c r="AA26" i="8"/>
  <c r="AA35" i="8"/>
  <c r="AA28" i="8"/>
  <c r="AA25" i="8"/>
  <c r="AA14" i="8"/>
  <c r="AA15" i="8"/>
  <c r="AA38" i="8"/>
  <c r="AA34" i="8"/>
  <c r="AA39" i="8"/>
  <c r="AA40" i="8"/>
  <c r="AA32" i="8"/>
  <c r="AA51" i="8"/>
  <c r="AA33" i="8"/>
</calcChain>
</file>

<file path=xl/sharedStrings.xml><?xml version="1.0" encoding="utf-8"?>
<sst xmlns="http://schemas.openxmlformats.org/spreadsheetml/2006/main" count="577" uniqueCount="447">
  <si>
    <t>整理番号</t>
    <rPh sb="0" eb="2">
      <t>セイリ</t>
    </rPh>
    <rPh sb="2" eb="4">
      <t>バンゴウ</t>
    </rPh>
    <phoneticPr fontId="2"/>
  </si>
  <si>
    <t>被験薬の化学名
又は識別記号</t>
    <phoneticPr fontId="2"/>
  </si>
  <si>
    <t>実施計画書番号</t>
    <phoneticPr fontId="2"/>
  </si>
  <si>
    <t>研究課題名</t>
    <phoneticPr fontId="2"/>
  </si>
  <si>
    <t>区分</t>
    <rPh sb="0" eb="2">
      <t>クブン</t>
    </rPh>
    <phoneticPr fontId="2"/>
  </si>
  <si>
    <t>目標とする被験者数</t>
    <rPh sb="0" eb="2">
      <t>モクヒョウ</t>
    </rPh>
    <rPh sb="5" eb="8">
      <t>ヒケンシャ</t>
    </rPh>
    <rPh sb="8" eb="9">
      <t>スウ</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</si>
  <si>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</si>
  <si>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</si>
  <si>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</si>
  <si>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治験実施準備に必要な費用</t>
    <rPh sb="0" eb="2">
      <t>チケン</t>
    </rPh>
    <rPh sb="2" eb="4">
      <t>ジッシ</t>
    </rPh>
    <rPh sb="4" eb="6">
      <t>ジュンビ</t>
    </rPh>
    <rPh sb="7" eb="9">
      <t>ヒツヨウ</t>
    </rPh>
    <rPh sb="10" eb="12">
      <t>ヒヨウ</t>
    </rPh>
    <phoneticPr fontId="2"/>
  </si>
  <si>
    <t>摘要</t>
    <rPh sb="0" eb="2">
      <t>テキヨウ</t>
    </rPh>
    <phoneticPr fontId="2"/>
  </si>
  <si>
    <t>症例単位</t>
    <rPh sb="0" eb="2">
      <t>ショウレイ</t>
    </rPh>
    <rPh sb="2" eb="4">
      <t>タンイ</t>
    </rPh>
    <phoneticPr fontId="2"/>
  </si>
  <si>
    <t>（ア）契約単位合計</t>
    <rPh sb="3" eb="5">
      <t>ケイヤク</t>
    </rPh>
    <rPh sb="5" eb="7">
      <t>タンイ</t>
    </rPh>
    <rPh sb="7" eb="9">
      <t>ゴウケイ</t>
    </rPh>
    <phoneticPr fontId="2"/>
  </si>
  <si>
    <t>（ウ）症例単位合計</t>
    <rPh sb="3" eb="5">
      <t>ショウレイ</t>
    </rPh>
    <rPh sb="5" eb="7">
      <t>タンイ</t>
    </rPh>
    <rPh sb="7" eb="9">
      <t>ゴウケイ</t>
    </rPh>
    <phoneticPr fontId="2"/>
  </si>
  <si>
    <t>＝</t>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</si>
  <si>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</si>
  <si>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院内CRCを
使用する</t>
    <rPh sb="0" eb="2">
      <t>インナイ</t>
    </rPh>
    <rPh sb="7" eb="9">
      <t>シヨウ</t>
    </rPh>
    <phoneticPr fontId="2"/>
  </si>
  <si>
    <t>■</t>
    <phoneticPr fontId="2"/>
  </si>
  <si>
    <t>□</t>
    <phoneticPr fontId="2"/>
  </si>
  <si>
    <t>医薬品　</t>
    <phoneticPr fontId="2"/>
  </si>
  <si>
    <t>治験</t>
    <phoneticPr fontId="2"/>
  </si>
  <si>
    <t>製造販売後臨床試験</t>
    <phoneticPr fontId="2"/>
  </si>
  <si>
    <t>医療機器</t>
    <phoneticPr fontId="2"/>
  </si>
  <si>
    <t>再生医療等製品</t>
    <phoneticPr fontId="2"/>
  </si>
  <si>
    <t>□</t>
  </si>
  <si>
    <t>、</t>
    <phoneticPr fontId="2"/>
  </si>
  <si>
    <t>うち研究経費Ⅰの額</t>
    <rPh sb="2" eb="4">
      <t>ケンキュウ</t>
    </rPh>
    <rPh sb="4" eb="6">
      <t>ケイヒ</t>
    </rPh>
    <rPh sb="8" eb="9">
      <t>ガク</t>
    </rPh>
    <phoneticPr fontId="2"/>
  </si>
  <si>
    <t>うち直接経費Ⅰの額</t>
    <rPh sb="2" eb="4">
      <t>チョクセツ</t>
    </rPh>
    <rPh sb="4" eb="6">
      <t>ケイヒ</t>
    </rPh>
    <rPh sb="8" eb="9">
      <t>ガク</t>
    </rPh>
    <phoneticPr fontId="2"/>
  </si>
  <si>
    <t>うち研究経費Ⅱの額</t>
    <rPh sb="2" eb="4">
      <t>ケンキュウ</t>
    </rPh>
    <rPh sb="4" eb="6">
      <t>ケイヒ</t>
    </rPh>
    <rPh sb="8" eb="9">
      <t>ガク</t>
    </rPh>
    <phoneticPr fontId="2"/>
  </si>
  <si>
    <t>うち直接経費Ⅱの額</t>
    <rPh sb="2" eb="4">
      <t>チョクセツ</t>
    </rPh>
    <rPh sb="4" eb="6">
      <t>ケイヒ</t>
    </rPh>
    <rPh sb="8" eb="9">
      <t>ガク</t>
    </rPh>
    <phoneticPr fontId="2"/>
  </si>
  <si>
    <t>公的資金</t>
    <rPh sb="0" eb="2">
      <t>コウテキ</t>
    </rPh>
    <rPh sb="2" eb="4">
      <t>シキン</t>
    </rPh>
    <phoneticPr fontId="2"/>
  </si>
  <si>
    <t>非公的資金</t>
    <rPh sb="0" eb="1">
      <t>ヒ</t>
    </rPh>
    <rPh sb="1" eb="3">
      <t>コウテキ</t>
    </rPh>
    <rPh sb="3" eb="5">
      <t>シキン</t>
    </rPh>
    <phoneticPr fontId="2"/>
  </si>
  <si>
    <t>開始時の資金額</t>
    <rPh sb="0" eb="3">
      <t>カイシジ</t>
    </rPh>
    <rPh sb="4" eb="6">
      <t>シキン</t>
    </rPh>
    <rPh sb="6" eb="7">
      <t>ガク</t>
    </rPh>
    <phoneticPr fontId="2"/>
  </si>
  <si>
    <t>／1症例</t>
    <phoneticPr fontId="2"/>
  </si>
  <si>
    <t>出来高に応じた資金額</t>
    <phoneticPr fontId="2"/>
  </si>
  <si>
    <t>適用税率</t>
    <rPh sb="0" eb="2">
      <t>テキヨウ</t>
    </rPh>
    <rPh sb="2" eb="4">
      <t>ゼイリツ</t>
    </rPh>
    <phoneticPr fontId="2"/>
  </si>
  <si>
    <t>支払い回数</t>
    <rPh sb="0" eb="2">
      <t>シハラ</t>
    </rPh>
    <rPh sb="3" eb="5">
      <t>カイスウ</t>
    </rPh>
    <phoneticPr fontId="2"/>
  </si>
  <si>
    <t>自施設</t>
    <rPh sb="0" eb="1">
      <t>ジ</t>
    </rPh>
    <rPh sb="1" eb="3">
      <t>シセツ</t>
    </rPh>
    <phoneticPr fontId="2"/>
  </si>
  <si>
    <t>他施設</t>
    <rPh sb="0" eb="3">
      <t>タシセツ</t>
    </rPh>
    <phoneticPr fontId="2"/>
  </si>
  <si>
    <t>主機関：</t>
    <rPh sb="0" eb="1">
      <t>シュ</t>
    </rPh>
    <rPh sb="1" eb="3">
      <t>キカン</t>
    </rPh>
    <phoneticPr fontId="2"/>
  </si>
  <si>
    <t>試験期間：</t>
    <rPh sb="0" eb="2">
      <t>シケン</t>
    </rPh>
    <rPh sb="2" eb="4">
      <t>キカン</t>
    </rPh>
    <phoneticPr fontId="2"/>
  </si>
  <si>
    <t>脱落症例経費</t>
    <rPh sb="0" eb="2">
      <t>ダツラク</t>
    </rPh>
    <rPh sb="2" eb="4">
      <t>ショウレイ</t>
    </rPh>
    <rPh sb="4" eb="6">
      <t>ケイヒ</t>
    </rPh>
    <phoneticPr fontId="2"/>
  </si>
  <si>
    <t>税込み金額</t>
    <rPh sb="0" eb="2">
      <t>ゼイコ</t>
    </rPh>
    <rPh sb="3" eb="5">
      <t>キンガク</t>
    </rPh>
    <phoneticPr fontId="2"/>
  </si>
  <si>
    <t>税込み額</t>
    <rPh sb="0" eb="2">
      <t>ゼイコ</t>
    </rPh>
    <rPh sb="3" eb="4">
      <t>ガク</t>
    </rPh>
    <phoneticPr fontId="2"/>
  </si>
  <si>
    <t>研究経費　Ⅰ　　小計　（１）</t>
    <rPh sb="0" eb="2">
      <t>ケンキュウ</t>
    </rPh>
    <rPh sb="2" eb="4">
      <t>ケイヒ</t>
    </rPh>
    <rPh sb="8" eb="10">
      <t>ショウケイ</t>
    </rPh>
    <phoneticPr fontId="2"/>
  </si>
  <si>
    <t>（２）審査費用</t>
    <rPh sb="3" eb="5">
      <t>シンサ</t>
    </rPh>
    <rPh sb="5" eb="7">
      <t>ヒヨウ</t>
    </rPh>
    <phoneticPr fontId="2"/>
  </si>
  <si>
    <t>直接経費　Ⅰ　　小計　（２）＋（３）＋（４）</t>
    <rPh sb="0" eb="2">
      <t>チョクセツ</t>
    </rPh>
    <rPh sb="2" eb="4">
      <t>ケイヒ</t>
    </rPh>
    <rPh sb="8" eb="10">
      <t>ショウケイ</t>
    </rPh>
    <phoneticPr fontId="2"/>
  </si>
  <si>
    <t>（５）被験者負担軽減費</t>
    <rPh sb="3" eb="6">
      <t>ヒケンシャ</t>
    </rPh>
    <rPh sb="6" eb="8">
      <t>フタン</t>
    </rPh>
    <rPh sb="8" eb="10">
      <t>ケイゲン</t>
    </rPh>
    <rPh sb="10" eb="11">
      <t>ヒ</t>
    </rPh>
    <phoneticPr fontId="2"/>
  </si>
  <si>
    <t>うち（５）被験者負担軽減費の額</t>
    <rPh sb="5" eb="8">
      <t>ヒケンシャ</t>
    </rPh>
    <rPh sb="8" eb="10">
      <t>フタン</t>
    </rPh>
    <rPh sb="10" eb="12">
      <t>ケイゲン</t>
    </rPh>
    <rPh sb="12" eb="13">
      <t>ヒ</t>
    </rPh>
    <rPh sb="14" eb="15">
      <t>ガク</t>
    </rPh>
    <phoneticPr fontId="2"/>
  </si>
  <si>
    <r>
      <t>（ウ）症例単位合計　　（研究経費Ⅱ＋直接経費Ⅱ</t>
    </r>
    <r>
      <rPr>
        <sz val="11"/>
        <color theme="1"/>
        <rFont val="ＭＳ Ｐゴシック"/>
        <family val="2"/>
        <charset val="128"/>
        <scheme val="minor"/>
      </rPr>
      <t>）</t>
    </r>
    <rPh sb="3" eb="5">
      <t>ショウレイ</t>
    </rPh>
    <rPh sb="5" eb="7">
      <t>タンイ</t>
    </rPh>
    <rPh sb="7" eb="9">
      <t>ゴウケイ</t>
    </rPh>
    <rPh sb="12" eb="14">
      <t>ケンキュウ</t>
    </rPh>
    <rPh sb="14" eb="16">
      <t>ケイヒ</t>
    </rPh>
    <rPh sb="18" eb="20">
      <t>チョクセツ</t>
    </rPh>
    <rPh sb="20" eb="22">
      <t>ケイヒ</t>
    </rPh>
    <phoneticPr fontId="2"/>
  </si>
  <si>
    <t>実施した１症例に対する対価</t>
    <rPh sb="0" eb="2">
      <t>ジッシ</t>
    </rPh>
    <rPh sb="5" eb="7">
      <t>ショウレイ</t>
    </rPh>
    <rPh sb="8" eb="9">
      <t>タイ</t>
    </rPh>
    <rPh sb="11" eb="13">
      <t>タイカ</t>
    </rPh>
    <phoneticPr fontId="2"/>
  </si>
  <si>
    <t>1来院あたり</t>
  </si>
  <si>
    <t>1来院あたり</t>
    <rPh sb="1" eb="3">
      <t>ライイン</t>
    </rPh>
    <phoneticPr fontId="2"/>
  </si>
  <si>
    <t>総額（非課税）</t>
    <rPh sb="0" eb="2">
      <t>ソウガク</t>
    </rPh>
    <rPh sb="3" eb="6">
      <t>ヒカゼイ</t>
    </rPh>
    <phoneticPr fontId="2"/>
  </si>
  <si>
    <t>●</t>
    <phoneticPr fontId="2"/>
  </si>
  <si>
    <t>開始時に納付する金額</t>
    <rPh sb="0" eb="3">
      <t>カイシジ</t>
    </rPh>
    <rPh sb="4" eb="6">
      <t>ノウフ</t>
    </rPh>
    <rPh sb="8" eb="10">
      <t>キンガク</t>
    </rPh>
    <phoneticPr fontId="2"/>
  </si>
  <si>
    <t>残額：</t>
    <rPh sb="0" eb="1">
      <t>ノコ</t>
    </rPh>
    <rPh sb="1" eb="2">
      <t>ガク</t>
    </rPh>
    <phoneticPr fontId="2"/>
  </si>
  <si>
    <t>A×C + B + D =</t>
    <phoneticPr fontId="2"/>
  </si>
  <si>
    <t>A×E =</t>
    <phoneticPr fontId="2"/>
  </si>
  <si>
    <t>×</t>
    <phoneticPr fontId="2"/>
  </si>
  <si>
    <t>予定回数</t>
    <rPh sb="0" eb="2">
      <t>ヨテイ</t>
    </rPh>
    <phoneticPr fontId="2"/>
  </si>
  <si>
    <t>予定人数</t>
    <rPh sb="0" eb="2">
      <t>ヨテイ</t>
    </rPh>
    <rPh sb="2" eb="4">
      <t>ニンズウ</t>
    </rPh>
    <phoneticPr fontId="2"/>
  </si>
  <si>
    <t>×</t>
    <phoneticPr fontId="2"/>
  </si>
  <si>
    <t>×</t>
    <phoneticPr fontId="2"/>
  </si>
  <si>
    <t>獲得した資金の内訳</t>
    <rPh sb="0" eb="2">
      <t>カクトク</t>
    </rPh>
    <rPh sb="4" eb="6">
      <t>シキン</t>
    </rPh>
    <rPh sb="7" eb="9">
      <t>ウチワケ</t>
    </rPh>
    <phoneticPr fontId="2"/>
  </si>
  <si>
    <t>／初年度</t>
    <rPh sb="1" eb="4">
      <t>ショネンド</t>
    </rPh>
    <phoneticPr fontId="2"/>
  </si>
  <si>
    <t>３　被験者負担軽減費</t>
    <rPh sb="2" eb="5">
      <t>ヒケンシャ</t>
    </rPh>
    <rPh sb="5" eb="7">
      <t>フタン</t>
    </rPh>
    <rPh sb="7" eb="9">
      <t>ケイゲン</t>
    </rPh>
    <rPh sb="9" eb="10">
      <t>ヒ</t>
    </rPh>
    <phoneticPr fontId="2"/>
  </si>
  <si>
    <t>１　開始時納入金額（開始時または契約時にかかる経費）</t>
    <rPh sb="2" eb="4">
      <t>カイシ</t>
    </rPh>
    <rPh sb="4" eb="5">
      <t>ジ</t>
    </rPh>
    <rPh sb="5" eb="7">
      <t>ノウニュウ</t>
    </rPh>
    <rPh sb="7" eb="9">
      <t>キンガク</t>
    </rPh>
    <rPh sb="10" eb="13">
      <t>カイシジ</t>
    </rPh>
    <rPh sb="16" eb="18">
      <t>ケイヤク</t>
    </rPh>
    <rPh sb="18" eb="19">
      <t>ジ</t>
    </rPh>
    <rPh sb="23" eb="25">
      <t>ケイヒ</t>
    </rPh>
    <phoneticPr fontId="2"/>
  </si>
  <si>
    <t>２　実施時金額（症例登録時にかかる経費／１症例当たり）</t>
    <rPh sb="2" eb="4">
      <t>ジッシ</t>
    </rPh>
    <rPh sb="4" eb="5">
      <t>ジ</t>
    </rPh>
    <rPh sb="5" eb="7">
      <t>キンガク</t>
    </rPh>
    <rPh sb="8" eb="10">
      <t>ショウレイ</t>
    </rPh>
    <rPh sb="10" eb="12">
      <t>トウロク</t>
    </rPh>
    <rPh sb="12" eb="13">
      <t>ジ</t>
    </rPh>
    <rPh sb="17" eb="19">
      <t>ケイヒ</t>
    </rPh>
    <rPh sb="21" eb="23">
      <t>ショウレイ</t>
    </rPh>
    <rPh sb="23" eb="24">
      <t>ア</t>
    </rPh>
    <phoneticPr fontId="2"/>
  </si>
  <si>
    <t>（入院は入退院を１来院とする）</t>
    <phoneticPr fontId="2"/>
  </si>
  <si>
    <t>５　医師主導治験の経費の金額合計［ア＋（ウ×症例数）］</t>
    <rPh sb="2" eb="4">
      <t>イシ</t>
    </rPh>
    <rPh sb="4" eb="6">
      <t>シュドウ</t>
    </rPh>
    <rPh sb="6" eb="8">
      <t>チケン</t>
    </rPh>
    <rPh sb="9" eb="11">
      <t>ケイヒ</t>
    </rPh>
    <rPh sb="12" eb="14">
      <t>キンガク</t>
    </rPh>
    <rPh sb="13" eb="14">
      <t>ガク</t>
    </rPh>
    <rPh sb="14" eb="16">
      <t>ゴウケイ</t>
    </rPh>
    <rPh sb="22" eb="24">
      <t>ショウレイ</t>
    </rPh>
    <rPh sb="24" eb="25">
      <t>スウ</t>
    </rPh>
    <phoneticPr fontId="2"/>
  </si>
  <si>
    <t>※　次年度以降に別途資金提供を受ける場合は、（４）管理費を別途算定する。</t>
    <phoneticPr fontId="2"/>
  </si>
  <si>
    <t>（脱落症例経費を含まない経費の合計）</t>
    <rPh sb="12" eb="14">
      <t>ケイヒ</t>
    </rPh>
    <rPh sb="15" eb="17">
      <t>ゴウケイ</t>
    </rPh>
    <phoneticPr fontId="2"/>
  </si>
  <si>
    <r>
      <t>４　脱落</t>
    </r>
    <r>
      <rPr>
        <sz val="11"/>
        <rFont val="ＭＳ Ｐゴシック"/>
        <family val="3"/>
        <charset val="128"/>
        <scheme val="minor"/>
      </rPr>
      <t>症例経費（１症例当たり）</t>
    </r>
    <rPh sb="2" eb="4">
      <t>ダツラク</t>
    </rPh>
    <rPh sb="4" eb="6">
      <t>ショウレイ</t>
    </rPh>
    <rPh sb="6" eb="8">
      <t>ケイヒ</t>
    </rPh>
    <rPh sb="10" eb="12">
      <t>ショウレイ</t>
    </rPh>
    <rPh sb="12" eb="13">
      <t>ア</t>
    </rPh>
    <phoneticPr fontId="2"/>
  </si>
  <si>
    <t>症例登録前脱落が発生した実績に応じてかかる経費（全額が研究経費）</t>
    <rPh sb="8" eb="10">
      <t>ハッセイ</t>
    </rPh>
    <rPh sb="12" eb="14">
      <t>ジッセキ</t>
    </rPh>
    <rPh sb="15" eb="16">
      <t>オウ</t>
    </rPh>
    <rPh sb="21" eb="23">
      <t>ケイヒ</t>
    </rPh>
    <rPh sb="24" eb="26">
      <t>ゼンガク</t>
    </rPh>
    <rPh sb="27" eb="29">
      <t>ケンキュウ</t>
    </rPh>
    <rPh sb="29" eb="31">
      <t>ケイヒ</t>
    </rPh>
    <phoneticPr fontId="2"/>
  </si>
  <si>
    <t>被験者の来院時にかかる経費</t>
    <phoneticPr fontId="2"/>
  </si>
  <si>
    <t>円</t>
    <phoneticPr fontId="2"/>
  </si>
  <si>
    <t>資金源</t>
    <rPh sb="0" eb="3">
      <t>シキンゲン</t>
    </rPh>
    <phoneticPr fontId="2"/>
  </si>
  <si>
    <t>消費税込み</t>
    <rPh sb="0" eb="3">
      <t>ショウヒゼイ</t>
    </rPh>
    <rPh sb="3" eb="4">
      <t>コ</t>
    </rPh>
    <phoneticPr fontId="2"/>
  </si>
  <si>
    <t>ヶ月</t>
    <phoneticPr fontId="2"/>
  </si>
  <si>
    <t>症例</t>
    <rPh sb="0" eb="2">
      <t>ショウレイ</t>
    </rPh>
    <phoneticPr fontId="2"/>
  </si>
  <si>
    <t>（４）管理費　※</t>
    <rPh sb="3" eb="5">
      <t>カンリ</t>
    </rPh>
    <phoneticPr fontId="2"/>
  </si>
  <si>
    <t>６　医療費</t>
    <rPh sb="2" eb="5">
      <t>イリョウヒ</t>
    </rPh>
    <phoneticPr fontId="2"/>
  </si>
  <si>
    <t>治験期間中の医療費については、原則として保険診療にて取り扱う。</t>
    <rPh sb="0" eb="2">
      <t>チケン</t>
    </rPh>
    <rPh sb="2" eb="5">
      <t>キカンチュウ</t>
    </rPh>
    <rPh sb="6" eb="9">
      <t>イリョウヒ</t>
    </rPh>
    <rPh sb="15" eb="17">
      <t>ゲンソク</t>
    </rPh>
    <rPh sb="20" eb="24">
      <t>ホケンシンリョウ</t>
    </rPh>
    <rPh sb="26" eb="27">
      <t>ト</t>
    </rPh>
    <rPh sb="28" eb="29">
      <t>アツカ</t>
    </rPh>
    <phoneticPr fontId="2"/>
  </si>
  <si>
    <t>（ア）契約単位合計　　　（研究経費Ⅰ＋直接経費Ⅰ）＋（５）</t>
    <rPh sb="3" eb="5">
      <t>ケイヤク</t>
    </rPh>
    <rPh sb="5" eb="7">
      <t>タンイ</t>
    </rPh>
    <rPh sb="7" eb="9">
      <t>ゴウケイ</t>
    </rPh>
    <rPh sb="13" eb="15">
      <t>ケンキュウ</t>
    </rPh>
    <rPh sb="15" eb="17">
      <t>ケイヒ</t>
    </rPh>
    <rPh sb="19" eb="21">
      <t>チョクセツ</t>
    </rPh>
    <rPh sb="21" eb="23">
      <t>ケイヒ</t>
    </rPh>
    <phoneticPr fontId="2"/>
  </si>
  <si>
    <t>回　　　（非課税）</t>
    <rPh sb="0" eb="1">
      <t>カイ</t>
    </rPh>
    <rPh sb="5" eb="8">
      <t>ヒカゼイ</t>
    </rPh>
    <phoneticPr fontId="2"/>
  </si>
  <si>
    <t>主施設が他施設の場合：(ア)×10％、主施設が自施設の場合：(ア)×5％</t>
    <rPh sb="19" eb="20">
      <t>シュ</t>
    </rPh>
    <rPh sb="20" eb="22">
      <t>シセツ</t>
    </rPh>
    <rPh sb="23" eb="24">
      <t>ジ</t>
    </rPh>
    <rPh sb="24" eb="26">
      <t>シセツ</t>
    </rPh>
    <rPh sb="27" eb="29">
      <t>バアイ</t>
    </rPh>
    <phoneticPr fontId="2"/>
  </si>
  <si>
    <t>（６）研究経費　Ⅱ</t>
    <rPh sb="3" eb="5">
      <t>ケンキュウ</t>
    </rPh>
    <rPh sb="5" eb="7">
      <t>ケイヒ</t>
    </rPh>
    <phoneticPr fontId="2"/>
  </si>
  <si>
    <t>（７）CRC人件費</t>
    <rPh sb="6" eb="9">
      <t>ジンケンヒ</t>
    </rPh>
    <phoneticPr fontId="2"/>
  </si>
  <si>
    <t>（８）管理費</t>
    <rPh sb="3" eb="6">
      <t>カンリヒ</t>
    </rPh>
    <phoneticPr fontId="2"/>
  </si>
  <si>
    <t>直接経費　Ⅱ　　小計　（７）＋（８）</t>
    <rPh sb="0" eb="2">
      <t>チョクセツ</t>
    </rPh>
    <rPh sb="2" eb="4">
      <t>ケイヒ</t>
    </rPh>
    <rPh sb="8" eb="10">
      <t>ショウケイ</t>
    </rPh>
    <phoneticPr fontId="2"/>
  </si>
  <si>
    <t>医師主導治験に必要な経費内訳書</t>
    <rPh sb="0" eb="2">
      <t>イシ</t>
    </rPh>
    <rPh sb="2" eb="4">
      <t>シュドウ</t>
    </rPh>
    <rPh sb="4" eb="6">
      <t>チケン</t>
    </rPh>
    <rPh sb="7" eb="9">
      <t>ヒツヨウ</t>
    </rPh>
    <rPh sb="10" eb="12">
      <t>ケイヒ</t>
    </rPh>
    <rPh sb="12" eb="15">
      <t>ウチワケショ</t>
    </rPh>
    <phoneticPr fontId="5"/>
  </si>
  <si>
    <t>主施設が他施設の場合：(ウ)×10％、主施設が自施設の場合：(ウ)×5％</t>
    <phoneticPr fontId="2"/>
  </si>
  <si>
    <t>治験</t>
    <phoneticPr fontId="2"/>
  </si>
  <si>
    <t>製造販売後臨床試験</t>
    <phoneticPr fontId="2"/>
  </si>
  <si>
    <t>医薬品　</t>
    <phoneticPr fontId="2"/>
  </si>
  <si>
    <t>医師主導治験研究経費ポイント算出表</t>
    <rPh sb="0" eb="2">
      <t>イシ</t>
    </rPh>
    <rPh sb="2" eb="4">
      <t>シュドウ</t>
    </rPh>
    <rPh sb="4" eb="6">
      <t>チケン</t>
    </rPh>
    <phoneticPr fontId="5"/>
  </si>
  <si>
    <t>個々の治験について、要素ごとに該当するポイントを求め、そのポイントを合計したものをその治験のポイント数とする。</t>
    <phoneticPr fontId="2"/>
  </si>
  <si>
    <t>被験薬の化学名
又は識別記号</t>
    <phoneticPr fontId="2"/>
  </si>
  <si>
    <t>実施計画書番号</t>
    <phoneticPr fontId="2"/>
  </si>
  <si>
    <t>研究課題名</t>
    <phoneticPr fontId="2"/>
  </si>
  <si>
    <t>要素</t>
    <rPh sb="0" eb="2">
      <t>ヨウソ</t>
    </rPh>
    <phoneticPr fontId="5"/>
  </si>
  <si>
    <t>ウエイト</t>
    <phoneticPr fontId="5"/>
  </si>
  <si>
    <t>ポイント</t>
    <phoneticPr fontId="5"/>
  </si>
  <si>
    <t>Ⅰ</t>
    <phoneticPr fontId="5"/>
  </si>
  <si>
    <t>Ⅱ</t>
    <phoneticPr fontId="5"/>
  </si>
  <si>
    <t>Ⅲ</t>
    <phoneticPr fontId="5"/>
  </si>
  <si>
    <t>ポイント数</t>
    <rPh sb="4" eb="5">
      <t>スウ</t>
    </rPh>
    <phoneticPr fontId="5"/>
  </si>
  <si>
    <t>（ウエイト×</t>
    <phoneticPr fontId="5"/>
  </si>
  <si>
    <t>）</t>
    <phoneticPr fontId="2"/>
  </si>
  <si>
    <t>（ウエイト×</t>
    <phoneticPr fontId="5"/>
  </si>
  <si>
    <t>（ウエイト×</t>
    <phoneticPr fontId="5"/>
  </si>
  <si>
    <t>）</t>
    <phoneticPr fontId="2"/>
  </si>
  <si>
    <t>解説</t>
    <rPh sb="0" eb="2">
      <t>カイセツ</t>
    </rPh>
    <phoneticPr fontId="2"/>
  </si>
  <si>
    <t>A　試験デザイン関係</t>
    <rPh sb="2" eb="4">
      <t>シケン</t>
    </rPh>
    <rPh sb="8" eb="10">
      <t>カンケイ</t>
    </rPh>
    <phoneticPr fontId="2"/>
  </si>
  <si>
    <t>A1</t>
    <phoneticPr fontId="2"/>
  </si>
  <si>
    <t>対象疾患の重症度</t>
    <phoneticPr fontId="2"/>
  </si>
  <si>
    <t>軽症</t>
    <phoneticPr fontId="2"/>
  </si>
  <si>
    <t>中等度</t>
    <phoneticPr fontId="2"/>
  </si>
  <si>
    <t>重症・重篤</t>
    <phoneticPr fontId="5"/>
  </si>
  <si>
    <t>試験で想定する被験者層について、Common Terminology Criteria for Adverse Events v5.0 (CTCAE) 「有害事象共通用語規準 v5.0 日本語訳JCOG 版」を参考とし、原則としてGrade 1を「軽症」、Grade 2を「中等症」、Grade 3以上を「重症・重篤」として該当する項目にチェックすること。</t>
    <rPh sb="162" eb="164">
      <t>ガイトウ</t>
    </rPh>
    <rPh sb="166" eb="168">
      <t>コウモク</t>
    </rPh>
    <phoneticPr fontId="2"/>
  </si>
  <si>
    <t>A2</t>
    <phoneticPr fontId="2"/>
  </si>
  <si>
    <t>入院・外来の別</t>
    <phoneticPr fontId="2"/>
  </si>
  <si>
    <t>外来</t>
    <phoneticPr fontId="2"/>
  </si>
  <si>
    <t>入院</t>
    <phoneticPr fontId="2"/>
  </si>
  <si>
    <t xml:space="preserve">  </t>
  </si>
  <si>
    <t>治験実施計画書において治験期間内に入院が必須の場合は、入院にチェックすること。</t>
    <rPh sb="0" eb="2">
      <t>チケン</t>
    </rPh>
    <rPh sb="2" eb="4">
      <t>ジッシ</t>
    </rPh>
    <rPh sb="4" eb="7">
      <t>ケイカクショ</t>
    </rPh>
    <rPh sb="11" eb="13">
      <t>チケン</t>
    </rPh>
    <rPh sb="13" eb="15">
      <t>キカン</t>
    </rPh>
    <rPh sb="15" eb="16">
      <t>ナイ</t>
    </rPh>
    <rPh sb="17" eb="19">
      <t>ニュウイン</t>
    </rPh>
    <rPh sb="20" eb="22">
      <t>ヒッス</t>
    </rPh>
    <rPh sb="23" eb="25">
      <t>バアイ</t>
    </rPh>
    <rPh sb="27" eb="29">
      <t>ニュウイン</t>
    </rPh>
    <phoneticPr fontId="2"/>
  </si>
  <si>
    <t>A3</t>
  </si>
  <si>
    <t>被験者層</t>
    <phoneticPr fontId="5"/>
  </si>
  <si>
    <t>成人
（１９～６４歳）</t>
    <rPh sb="9" eb="10">
      <t>サイ</t>
    </rPh>
    <phoneticPr fontId="2"/>
  </si>
  <si>
    <t>小児、高齢者
（1～18歳、65歳以上）</t>
    <rPh sb="12" eb="13">
      <t>サイ</t>
    </rPh>
    <rPh sb="16" eb="17">
      <t>サイ</t>
    </rPh>
    <rPh sb="17" eb="19">
      <t>イジョウ</t>
    </rPh>
    <phoneticPr fontId="5"/>
  </si>
  <si>
    <t>乳児、新生児
（生後１年未満）</t>
    <rPh sb="8" eb="10">
      <t>セイゴ</t>
    </rPh>
    <rPh sb="11" eb="12">
      <t>ネン</t>
    </rPh>
    <rPh sb="12" eb="14">
      <t>ミマン</t>
    </rPh>
    <phoneticPr fontId="2"/>
  </si>
  <si>
    <t>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rPh sb="1" eb="2">
      <t>サイ</t>
    </rPh>
    <rPh sb="2" eb="4">
      <t>ミマン</t>
    </rPh>
    <rPh sb="6" eb="8">
      <t>ニュウジ</t>
    </rPh>
    <rPh sb="9" eb="12">
      <t>シンセイジ</t>
    </rPh>
    <rPh sb="15" eb="16">
      <t>ト</t>
    </rPh>
    <rPh sb="17" eb="18">
      <t>アツカ</t>
    </rPh>
    <rPh sb="22" eb="23">
      <t>サイ</t>
    </rPh>
    <rPh sb="23" eb="25">
      <t>ミマン</t>
    </rPh>
    <rPh sb="26" eb="28">
      <t>ショウニ</t>
    </rPh>
    <rPh sb="31" eb="32">
      <t>ト</t>
    </rPh>
    <rPh sb="33" eb="34">
      <t>アツカ</t>
    </rPh>
    <rPh sb="38" eb="39">
      <t>サイ</t>
    </rPh>
    <rPh sb="39" eb="41">
      <t>イジョウ</t>
    </rPh>
    <rPh sb="42" eb="45">
      <t>コウレイシャ</t>
    </rPh>
    <rPh sb="48" eb="49">
      <t>ト</t>
    </rPh>
    <rPh sb="50" eb="51">
      <t>アツカ</t>
    </rPh>
    <rPh sb="53" eb="55">
      <t>ネンレイ</t>
    </rPh>
    <rPh sb="55" eb="57">
      <t>ジョウゲン</t>
    </rPh>
    <rPh sb="58" eb="60">
      <t>キテイ</t>
    </rPh>
    <rPh sb="66" eb="68">
      <t>バアイ</t>
    </rPh>
    <rPh sb="69" eb="72">
      <t>コウレイシャ</t>
    </rPh>
    <rPh sb="75" eb="76">
      <t>ト</t>
    </rPh>
    <rPh sb="77" eb="78">
      <t>アツカ</t>
    </rPh>
    <rPh sb="80" eb="81">
      <t>コト</t>
    </rPh>
    <rPh sb="83" eb="86">
      <t>ヒケンシャ</t>
    </rPh>
    <rPh sb="86" eb="87">
      <t>ソウ</t>
    </rPh>
    <rPh sb="88" eb="90">
      <t>タイショウ</t>
    </rPh>
    <rPh sb="93" eb="95">
      <t>バアイ</t>
    </rPh>
    <rPh sb="102" eb="103">
      <t>スウ</t>
    </rPh>
    <rPh sb="104" eb="105">
      <t>タカ</t>
    </rPh>
    <rPh sb="111" eb="113">
      <t>サンテイ</t>
    </rPh>
    <rPh sb="118" eb="119">
      <t>タト</t>
    </rPh>
    <rPh sb="122" eb="124">
      <t>セイジン</t>
    </rPh>
    <rPh sb="124" eb="125">
      <t>オヨ</t>
    </rPh>
    <rPh sb="132" eb="134">
      <t>タイショウ</t>
    </rPh>
    <rPh sb="137" eb="139">
      <t>バアイ</t>
    </rPh>
    <rPh sb="142" eb="144">
      <t>ショウニ</t>
    </rPh>
    <rPh sb="147" eb="149">
      <t>サンテイ</t>
    </rPh>
    <phoneticPr fontId="2"/>
  </si>
  <si>
    <t>A4</t>
  </si>
  <si>
    <r>
      <t>被験者の選出</t>
    </r>
    <r>
      <rPr>
        <sz val="9"/>
        <rFont val="ＭＳ Ｐゴシック"/>
        <family val="3"/>
        <charset val="128"/>
      </rPr>
      <t>（適格＋除外基準数）</t>
    </r>
    <phoneticPr fontId="5"/>
  </si>
  <si>
    <t>１９以下</t>
    <phoneticPr fontId="2"/>
  </si>
  <si>
    <t>２０～２９</t>
    <phoneticPr fontId="2"/>
  </si>
  <si>
    <t>３０以上</t>
    <phoneticPr fontId="2"/>
  </si>
  <si>
    <t>選択基準及び除外基準の項目数をカウントすること。なお、試験期間の異なるタイミングにそれぞれ基準が設定されている場合には、それらの総計とすること。</t>
    <phoneticPr fontId="2"/>
  </si>
  <si>
    <t>A5</t>
  </si>
  <si>
    <t>盲検性</t>
    <rPh sb="0" eb="3">
      <t>モウケンセイ</t>
    </rPh>
    <phoneticPr fontId="2"/>
  </si>
  <si>
    <t>オープン</t>
    <phoneticPr fontId="2"/>
  </si>
  <si>
    <t>単盲検</t>
    <phoneticPr fontId="2"/>
  </si>
  <si>
    <t>二重盲検</t>
    <phoneticPr fontId="2"/>
  </si>
  <si>
    <t>試験の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t>
    <phoneticPr fontId="2"/>
  </si>
  <si>
    <t>A6</t>
  </si>
  <si>
    <t>国際共同試験</t>
    <rPh sb="0" eb="2">
      <t>コクサイ</t>
    </rPh>
    <rPh sb="2" eb="4">
      <t>キョウドウ</t>
    </rPh>
    <rPh sb="4" eb="6">
      <t>シケン</t>
    </rPh>
    <phoneticPr fontId="5"/>
  </si>
  <si>
    <t>国際共同試験</t>
    <rPh sb="0" eb="4">
      <t>コクサイキョウドウ</t>
    </rPh>
    <rPh sb="4" eb="6">
      <t>シケン</t>
    </rPh>
    <phoneticPr fontId="2"/>
  </si>
  <si>
    <t>他国に所在する医療機関が同時に参加する場合に算定すること。</t>
    <rPh sb="0" eb="2">
      <t>タコク</t>
    </rPh>
    <rPh sb="3" eb="5">
      <t>ショザイ</t>
    </rPh>
    <rPh sb="7" eb="9">
      <t>イリョウ</t>
    </rPh>
    <rPh sb="9" eb="11">
      <t>キカン</t>
    </rPh>
    <rPh sb="12" eb="14">
      <t>ドウジ</t>
    </rPh>
    <rPh sb="15" eb="17">
      <t>サンカ</t>
    </rPh>
    <rPh sb="19" eb="21">
      <t>バアイ</t>
    </rPh>
    <rPh sb="22" eb="24">
      <t>サンテイ</t>
    </rPh>
    <phoneticPr fontId="2"/>
  </si>
  <si>
    <t>A7</t>
  </si>
  <si>
    <t>対照薬</t>
    <rPh sb="0" eb="3">
      <t>タイショウヤク</t>
    </rPh>
    <phoneticPr fontId="5"/>
  </si>
  <si>
    <t>あり</t>
    <phoneticPr fontId="2"/>
  </si>
  <si>
    <t>被験薬の評価の対照とする薬剤（プラセボを含む）を使用する場合に算定すること。</t>
    <rPh sb="0" eb="1">
      <t>ヒ</t>
    </rPh>
    <rPh sb="1" eb="3">
      <t>ケンヤク</t>
    </rPh>
    <rPh sb="4" eb="6">
      <t>ヒョウカ</t>
    </rPh>
    <rPh sb="7" eb="9">
      <t>タイショウ</t>
    </rPh>
    <rPh sb="12" eb="14">
      <t>ヤクザイ</t>
    </rPh>
    <rPh sb="24" eb="26">
      <t>シヨウ</t>
    </rPh>
    <rPh sb="28" eb="30">
      <t>バアイ</t>
    </rPh>
    <rPh sb="31" eb="33">
      <t>サンテイ</t>
    </rPh>
    <phoneticPr fontId="2"/>
  </si>
  <si>
    <t>A8</t>
  </si>
  <si>
    <t>基礎治療</t>
    <rPh sb="0" eb="2">
      <t>キソ</t>
    </rPh>
    <rPh sb="2" eb="4">
      <t>チリョウ</t>
    </rPh>
    <phoneticPr fontId="2"/>
  </si>
  <si>
    <t>ベースとなる治療に治験薬をアドオンする場合に算定すること。</t>
    <rPh sb="6" eb="8">
      <t>チリョウ</t>
    </rPh>
    <rPh sb="9" eb="12">
      <t>チケンヤク</t>
    </rPh>
    <rPh sb="19" eb="21">
      <t>バアイ</t>
    </rPh>
    <rPh sb="22" eb="24">
      <t>サンテイ</t>
    </rPh>
    <phoneticPr fontId="2"/>
  </si>
  <si>
    <t>A9</t>
  </si>
  <si>
    <t>同種同効薬の使用制限</t>
    <rPh sb="0" eb="2">
      <t>ドウシュ</t>
    </rPh>
    <rPh sb="2" eb="3">
      <t>ドウ</t>
    </rPh>
    <rPh sb="3" eb="5">
      <t>コウヤク</t>
    </rPh>
    <rPh sb="6" eb="8">
      <t>シヨウ</t>
    </rPh>
    <rPh sb="8" eb="10">
      <t>セイゲン</t>
    </rPh>
    <phoneticPr fontId="2"/>
  </si>
  <si>
    <t>全面的に使用禁止</t>
    <rPh sb="0" eb="3">
      <t>ゼンメンテキ</t>
    </rPh>
    <phoneticPr fontId="2"/>
  </si>
  <si>
    <t>全身に作用しない場合は使用可</t>
    <phoneticPr fontId="2"/>
  </si>
  <si>
    <t>用法・用量を変えない場合は使用可</t>
    <phoneticPr fontId="2"/>
  </si>
  <si>
    <t>同種同効薬の制限について、該当する項目にチェックすること。</t>
    <rPh sb="0" eb="2">
      <t>ドウシュ</t>
    </rPh>
    <rPh sb="2" eb="3">
      <t>ドウ</t>
    </rPh>
    <rPh sb="3" eb="5">
      <t>コウヤク</t>
    </rPh>
    <rPh sb="6" eb="8">
      <t>セイゲン</t>
    </rPh>
    <rPh sb="13" eb="15">
      <t>ガイトウ</t>
    </rPh>
    <rPh sb="17" eb="19">
      <t>コウモク</t>
    </rPh>
    <phoneticPr fontId="2"/>
  </si>
  <si>
    <t>A10</t>
  </si>
  <si>
    <t>併用禁止薬の制限</t>
    <rPh sb="2" eb="4">
      <t>キンシ</t>
    </rPh>
    <rPh sb="6" eb="8">
      <t>セイゲン</t>
    </rPh>
    <phoneticPr fontId="2"/>
  </si>
  <si>
    <t>全面的に使用禁止</t>
    <rPh sb="0" eb="3">
      <t>ゼンメンテキ</t>
    </rPh>
    <rPh sb="4" eb="6">
      <t>シヨウ</t>
    </rPh>
    <rPh sb="6" eb="8">
      <t>キンシ</t>
    </rPh>
    <phoneticPr fontId="2"/>
  </si>
  <si>
    <t>全身に作用しない場合は使用可</t>
    <phoneticPr fontId="2"/>
  </si>
  <si>
    <t>用法・用量を変えない場合は使用可</t>
    <phoneticPr fontId="2"/>
  </si>
  <si>
    <t>併用禁止薬の制限について、該当する項目にチェックすること。</t>
    <rPh sb="0" eb="2">
      <t>ヘイヨウ</t>
    </rPh>
    <rPh sb="2" eb="4">
      <t>キンシ</t>
    </rPh>
    <rPh sb="4" eb="5">
      <t>ヤク</t>
    </rPh>
    <rPh sb="6" eb="8">
      <t>セイゲン</t>
    </rPh>
    <rPh sb="13" eb="15">
      <t>ガイトウ</t>
    </rPh>
    <rPh sb="17" eb="19">
      <t>コウモク</t>
    </rPh>
    <phoneticPr fontId="2"/>
  </si>
  <si>
    <t>A11</t>
  </si>
  <si>
    <t>投与開始の基準</t>
    <rPh sb="0" eb="2">
      <t>トウヨ</t>
    </rPh>
    <rPh sb="2" eb="4">
      <t>カイシ</t>
    </rPh>
    <rPh sb="5" eb="7">
      <t>キジュン</t>
    </rPh>
    <phoneticPr fontId="2"/>
  </si>
  <si>
    <t>0～2項目</t>
    <rPh sb="3" eb="5">
      <t>コウモク</t>
    </rPh>
    <phoneticPr fontId="2"/>
  </si>
  <si>
    <t>3～4項目</t>
    <rPh sb="3" eb="5">
      <t>コウモク</t>
    </rPh>
    <phoneticPr fontId="2"/>
  </si>
  <si>
    <t>5項目以上</t>
    <rPh sb="1" eb="3">
      <t>コウモク</t>
    </rPh>
    <rPh sb="3" eb="5">
      <t>イジョウ</t>
    </rPh>
    <phoneticPr fontId="2"/>
  </si>
  <si>
    <t>A12</t>
  </si>
  <si>
    <t>投与量・速度等調節の基準</t>
    <rPh sb="0" eb="2">
      <t>トウヨ</t>
    </rPh>
    <rPh sb="2" eb="3">
      <t>リョウ</t>
    </rPh>
    <rPh sb="4" eb="6">
      <t>ソクド</t>
    </rPh>
    <rPh sb="6" eb="7">
      <t>トウ</t>
    </rPh>
    <rPh sb="7" eb="9">
      <t>チョウセツ</t>
    </rPh>
    <rPh sb="10" eb="12">
      <t>キジュン</t>
    </rPh>
    <phoneticPr fontId="2"/>
  </si>
  <si>
    <t>なし</t>
    <phoneticPr fontId="2"/>
  </si>
  <si>
    <t>あり</t>
    <phoneticPr fontId="2"/>
  </si>
  <si>
    <t>A13</t>
  </si>
  <si>
    <t>投与中止の基準</t>
    <rPh sb="0" eb="2">
      <t>トウヨ</t>
    </rPh>
    <rPh sb="2" eb="4">
      <t>チュウシ</t>
    </rPh>
    <rPh sb="5" eb="7">
      <t>キジュン</t>
    </rPh>
    <phoneticPr fontId="2"/>
  </si>
  <si>
    <t>A14</t>
    <phoneticPr fontId="2"/>
  </si>
  <si>
    <t>治験薬の投与経路</t>
    <phoneticPr fontId="5"/>
  </si>
  <si>
    <t>内用・外用</t>
    <phoneticPr fontId="2"/>
  </si>
  <si>
    <t>皮下・筋注</t>
    <phoneticPr fontId="2"/>
  </si>
  <si>
    <t>静注・特殊</t>
    <phoneticPr fontId="5"/>
  </si>
  <si>
    <t>異なる投与経路の治験薬（または治験薬に準じて依頼者から提供される薬剤・治験薬と同等に管理を求められる薬剤）を組みあわせて使用する場合には、ポイント数が高くなるよう算定すること。例えば、内服薬と静注薬を組み合わせる場合には、「静注」にカウントする。</t>
    <rPh sb="0" eb="1">
      <t>コト</t>
    </rPh>
    <rPh sb="3" eb="5">
      <t>トウヨ</t>
    </rPh>
    <rPh sb="5" eb="7">
      <t>ケイロ</t>
    </rPh>
    <rPh sb="8" eb="11">
      <t>チケンヤク</t>
    </rPh>
    <rPh sb="35" eb="38">
      <t>チケンヤク</t>
    </rPh>
    <rPh sb="39" eb="41">
      <t>ドウトウ</t>
    </rPh>
    <rPh sb="42" eb="44">
      <t>カンリ</t>
    </rPh>
    <rPh sb="45" eb="46">
      <t>モト</t>
    </rPh>
    <rPh sb="50" eb="52">
      <t>ヤクザイ</t>
    </rPh>
    <rPh sb="54" eb="55">
      <t>ク</t>
    </rPh>
    <rPh sb="60" eb="62">
      <t>シヨウ</t>
    </rPh>
    <rPh sb="64" eb="66">
      <t>バアイ</t>
    </rPh>
    <rPh sb="73" eb="74">
      <t>スウ</t>
    </rPh>
    <rPh sb="75" eb="76">
      <t>タカ</t>
    </rPh>
    <rPh sb="81" eb="83">
      <t>サンテイ</t>
    </rPh>
    <rPh sb="88" eb="89">
      <t>タト</t>
    </rPh>
    <rPh sb="92" eb="95">
      <t>ナイフクヤク</t>
    </rPh>
    <rPh sb="96" eb="98">
      <t>ジョウチュウ</t>
    </rPh>
    <rPh sb="98" eb="99">
      <t>ヤク</t>
    </rPh>
    <rPh sb="100" eb="101">
      <t>ク</t>
    </rPh>
    <rPh sb="102" eb="103">
      <t>ア</t>
    </rPh>
    <rPh sb="106" eb="108">
      <t>バアイ</t>
    </rPh>
    <rPh sb="112" eb="114">
      <t>ジョウチュウ</t>
    </rPh>
    <phoneticPr fontId="2"/>
  </si>
  <si>
    <t>B 事前準備</t>
    <rPh sb="2" eb="4">
      <t>ジゼン</t>
    </rPh>
    <rPh sb="4" eb="6">
      <t>ジュンビ</t>
    </rPh>
    <phoneticPr fontId="2"/>
  </si>
  <si>
    <t>B1</t>
    <phoneticPr fontId="2"/>
  </si>
  <si>
    <t>同意説明文書・同意書の校正</t>
    <rPh sb="0" eb="2">
      <t>ドウイ</t>
    </rPh>
    <rPh sb="2" eb="4">
      <t>セツメイ</t>
    </rPh>
    <rPh sb="4" eb="6">
      <t>ブンショ</t>
    </rPh>
    <rPh sb="7" eb="10">
      <t>ドウイショ</t>
    </rPh>
    <rPh sb="11" eb="13">
      <t>コウセイ</t>
    </rPh>
    <phoneticPr fontId="2"/>
  </si>
  <si>
    <t>CRCの支援必要</t>
    <rPh sb="4" eb="6">
      <t>シエン</t>
    </rPh>
    <rPh sb="6" eb="8">
      <t>ヒツヨウ</t>
    </rPh>
    <phoneticPr fontId="2"/>
  </si>
  <si>
    <t>×</t>
    <phoneticPr fontId="2"/>
  </si>
  <si>
    <t>原案のページ数：</t>
    <rPh sb="0" eb="2">
      <t>ゲンアン</t>
    </rPh>
    <rPh sb="6" eb="7">
      <t>スウ</t>
    </rPh>
    <phoneticPr fontId="2"/>
  </si>
  <si>
    <t>説明文書・同意文書のひな形の校正の支援が必要な場合に算定すること。なお、原案のページ数をカウントし、ウエイトを乗じた数値を当該項目のポイント数とする。</t>
    <rPh sb="0" eb="2">
      <t>セツメイ</t>
    </rPh>
    <rPh sb="2" eb="4">
      <t>ブンショ</t>
    </rPh>
    <rPh sb="5" eb="7">
      <t>ドウイ</t>
    </rPh>
    <rPh sb="7" eb="9">
      <t>ブンショ</t>
    </rPh>
    <rPh sb="12" eb="13">
      <t>ガタ</t>
    </rPh>
    <rPh sb="14" eb="16">
      <t>コウセイ</t>
    </rPh>
    <rPh sb="17" eb="19">
      <t>シエン</t>
    </rPh>
    <rPh sb="20" eb="22">
      <t>ヒツヨウ</t>
    </rPh>
    <rPh sb="23" eb="25">
      <t>バアイ</t>
    </rPh>
    <rPh sb="26" eb="28">
      <t>サンテイ</t>
    </rPh>
    <rPh sb="36" eb="38">
      <t>ゲンアン</t>
    </rPh>
    <rPh sb="42" eb="43">
      <t>スウ</t>
    </rPh>
    <rPh sb="55" eb="56">
      <t>ジョウ</t>
    </rPh>
    <rPh sb="58" eb="60">
      <t>スウチ</t>
    </rPh>
    <rPh sb="61" eb="63">
      <t>トウガイ</t>
    </rPh>
    <rPh sb="63" eb="65">
      <t>コウモク</t>
    </rPh>
    <rPh sb="70" eb="71">
      <t>スウ</t>
    </rPh>
    <phoneticPr fontId="2"/>
  </si>
  <si>
    <t>B2</t>
    <phoneticPr fontId="2"/>
  </si>
  <si>
    <t>同意説明文書・同意書の印刷・製本</t>
    <rPh sb="0" eb="2">
      <t>ドウイ</t>
    </rPh>
    <rPh sb="2" eb="4">
      <t>セツメイ</t>
    </rPh>
    <rPh sb="4" eb="6">
      <t>ブンショ</t>
    </rPh>
    <rPh sb="7" eb="10">
      <t>ドウイショ</t>
    </rPh>
    <rPh sb="11" eb="13">
      <t>インサツ</t>
    </rPh>
    <rPh sb="14" eb="16">
      <t>セイホン</t>
    </rPh>
    <phoneticPr fontId="2"/>
  </si>
  <si>
    <t>部数：</t>
    <rPh sb="0" eb="2">
      <t>ブスウ</t>
    </rPh>
    <phoneticPr fontId="2"/>
  </si>
  <si>
    <t>IRB承認後に説明文書・同意文書を印刷製本する際の支援が必要な場合に算定すること。なお、印刷・製本する部数をカウントし、ウエイトを乗じた数値を当該項目のポイント数とする。</t>
    <rPh sb="3" eb="5">
      <t>ショウニン</t>
    </rPh>
    <rPh sb="5" eb="6">
      <t>ゴ</t>
    </rPh>
    <rPh sb="7" eb="9">
      <t>セツメイ</t>
    </rPh>
    <rPh sb="9" eb="11">
      <t>ブンショ</t>
    </rPh>
    <rPh sb="12" eb="14">
      <t>ドウイ</t>
    </rPh>
    <rPh sb="14" eb="16">
      <t>ブンショ</t>
    </rPh>
    <rPh sb="17" eb="19">
      <t>インサツ</t>
    </rPh>
    <rPh sb="19" eb="21">
      <t>セイホン</t>
    </rPh>
    <rPh sb="23" eb="24">
      <t>サイ</t>
    </rPh>
    <rPh sb="25" eb="27">
      <t>シエン</t>
    </rPh>
    <rPh sb="28" eb="30">
      <t>ヒツヨウ</t>
    </rPh>
    <rPh sb="31" eb="33">
      <t>バアイ</t>
    </rPh>
    <rPh sb="34" eb="36">
      <t>サンテイ</t>
    </rPh>
    <rPh sb="44" eb="46">
      <t>インサツ</t>
    </rPh>
    <rPh sb="47" eb="49">
      <t>セイホン</t>
    </rPh>
    <rPh sb="51" eb="53">
      <t>ブスウ</t>
    </rPh>
    <phoneticPr fontId="2"/>
  </si>
  <si>
    <t>B3</t>
  </si>
  <si>
    <t>治験参加カードの校正</t>
    <rPh sb="0" eb="2">
      <t>チケン</t>
    </rPh>
    <rPh sb="2" eb="4">
      <t>サンカ</t>
    </rPh>
    <rPh sb="8" eb="10">
      <t>コウセイ</t>
    </rPh>
    <phoneticPr fontId="2"/>
  </si>
  <si>
    <t>×</t>
    <phoneticPr fontId="2"/>
  </si>
  <si>
    <t>治験参加カードのひな形の校正の支援が必要な場合に算定すること。</t>
    <rPh sb="0" eb="2">
      <t>チケン</t>
    </rPh>
    <rPh sb="2" eb="4">
      <t>サンカ</t>
    </rPh>
    <rPh sb="10" eb="11">
      <t>ガタ</t>
    </rPh>
    <rPh sb="12" eb="14">
      <t>コウセイ</t>
    </rPh>
    <rPh sb="15" eb="17">
      <t>シエン</t>
    </rPh>
    <rPh sb="18" eb="20">
      <t>ヒツヨウ</t>
    </rPh>
    <rPh sb="21" eb="23">
      <t>バアイ</t>
    </rPh>
    <rPh sb="24" eb="26">
      <t>サンテイ</t>
    </rPh>
    <phoneticPr fontId="2"/>
  </si>
  <si>
    <t>B4</t>
  </si>
  <si>
    <t>治験参加カードの印刷</t>
    <rPh sb="0" eb="2">
      <t>チケン</t>
    </rPh>
    <rPh sb="2" eb="4">
      <t>サンカ</t>
    </rPh>
    <rPh sb="8" eb="10">
      <t>インサツ</t>
    </rPh>
    <phoneticPr fontId="2"/>
  </si>
  <si>
    <t>×</t>
    <phoneticPr fontId="2"/>
  </si>
  <si>
    <t>IRB承認後に治験参加カードを印刷製本する際の支援が必要な場合に算定すること。なお、印刷・製本する部数をカウントし、ウエイトを乗じた数値を当該項目のポイント数とする。</t>
    <rPh sb="3" eb="5">
      <t>ショウニン</t>
    </rPh>
    <rPh sb="5" eb="6">
      <t>ゴ</t>
    </rPh>
    <rPh sb="7" eb="9">
      <t>チケン</t>
    </rPh>
    <rPh sb="9" eb="11">
      <t>サンカ</t>
    </rPh>
    <rPh sb="15" eb="17">
      <t>インサツ</t>
    </rPh>
    <rPh sb="17" eb="19">
      <t>セイホン</t>
    </rPh>
    <rPh sb="21" eb="22">
      <t>サイ</t>
    </rPh>
    <rPh sb="23" eb="25">
      <t>シエン</t>
    </rPh>
    <rPh sb="26" eb="28">
      <t>ヒツヨウ</t>
    </rPh>
    <rPh sb="29" eb="31">
      <t>バアイ</t>
    </rPh>
    <rPh sb="32" eb="34">
      <t>サンテイ</t>
    </rPh>
    <phoneticPr fontId="2"/>
  </si>
  <si>
    <t>B5</t>
  </si>
  <si>
    <t>スクリーニング名簿の作成</t>
    <rPh sb="7" eb="9">
      <t>メイボ</t>
    </rPh>
    <rPh sb="10" eb="12">
      <t>サクセイ</t>
    </rPh>
    <phoneticPr fontId="2"/>
  </si>
  <si>
    <t>×</t>
    <phoneticPr fontId="2"/>
  </si>
  <si>
    <t>スクリーニング名簿のひな形の校正の支援が必要な場合に算定すること。</t>
    <rPh sb="7" eb="9">
      <t>メイボ</t>
    </rPh>
    <rPh sb="12" eb="13">
      <t>ガタ</t>
    </rPh>
    <rPh sb="14" eb="16">
      <t>コウセイ</t>
    </rPh>
    <rPh sb="17" eb="19">
      <t>シエン</t>
    </rPh>
    <rPh sb="20" eb="22">
      <t>ヒツヨウ</t>
    </rPh>
    <rPh sb="23" eb="25">
      <t>バアイ</t>
    </rPh>
    <rPh sb="26" eb="28">
      <t>サンテイ</t>
    </rPh>
    <phoneticPr fontId="2"/>
  </si>
  <si>
    <t>B6</t>
  </si>
  <si>
    <t>併用禁止薬リストの作成</t>
    <rPh sb="0" eb="2">
      <t>ヘイヨウ</t>
    </rPh>
    <rPh sb="2" eb="4">
      <t>キンシ</t>
    </rPh>
    <rPh sb="4" eb="5">
      <t>ヤク</t>
    </rPh>
    <rPh sb="9" eb="11">
      <t>サクセイ</t>
    </rPh>
    <phoneticPr fontId="2"/>
  </si>
  <si>
    <t>×</t>
    <phoneticPr fontId="2"/>
  </si>
  <si>
    <t>併用禁止薬の成分数：</t>
    <phoneticPr fontId="2"/>
  </si>
  <si>
    <t>併用禁止薬の具体的な製品名のリストアップの支援が必要な場合に算定すること。併用禁止薬の成分数をカウントし、ウエイトを乗じた数値を当該項目のポイント数とする。</t>
    <rPh sb="0" eb="2">
      <t>ヘイヨウ</t>
    </rPh>
    <rPh sb="2" eb="4">
      <t>キンシ</t>
    </rPh>
    <rPh sb="4" eb="5">
      <t>ヤク</t>
    </rPh>
    <rPh sb="21" eb="23">
      <t>シエン</t>
    </rPh>
    <rPh sb="24" eb="26">
      <t>ヒツヨウ</t>
    </rPh>
    <rPh sb="27" eb="29">
      <t>バアイ</t>
    </rPh>
    <rPh sb="30" eb="32">
      <t>サンテイ</t>
    </rPh>
    <rPh sb="37" eb="39">
      <t>ヘイヨウ</t>
    </rPh>
    <rPh sb="39" eb="41">
      <t>キンシ</t>
    </rPh>
    <rPh sb="41" eb="42">
      <t>ヤク</t>
    </rPh>
    <rPh sb="43" eb="45">
      <t>セイブン</t>
    </rPh>
    <rPh sb="45" eb="46">
      <t>スウ</t>
    </rPh>
    <phoneticPr fontId="2"/>
  </si>
  <si>
    <t>B7</t>
  </si>
  <si>
    <t>ワークシートの校正</t>
    <rPh sb="7" eb="9">
      <t>コウセイ</t>
    </rPh>
    <phoneticPr fontId="2"/>
  </si>
  <si>
    <t>×</t>
    <phoneticPr fontId="2"/>
  </si>
  <si>
    <t>Visit数：</t>
    <rPh sb="5" eb="6">
      <t>スウ</t>
    </rPh>
    <phoneticPr fontId="2"/>
  </si>
  <si>
    <t>CRF作成の原資料となるワークシートの原案作成または校正の支援が必要な場合に算定すること。なお、Visit数をカウントし、ウエイトを乗じた数値を当該項目のポイント数とする。</t>
    <rPh sb="3" eb="5">
      <t>サクセイ</t>
    </rPh>
    <rPh sb="6" eb="9">
      <t>ゲンシリョウ</t>
    </rPh>
    <rPh sb="19" eb="21">
      <t>ゲンアン</t>
    </rPh>
    <rPh sb="21" eb="23">
      <t>サクセイ</t>
    </rPh>
    <rPh sb="26" eb="28">
      <t>コウセイ</t>
    </rPh>
    <rPh sb="29" eb="31">
      <t>シエン</t>
    </rPh>
    <rPh sb="32" eb="34">
      <t>ヒツヨウ</t>
    </rPh>
    <rPh sb="35" eb="37">
      <t>バアイ</t>
    </rPh>
    <rPh sb="38" eb="40">
      <t>サンテイ</t>
    </rPh>
    <rPh sb="53" eb="54">
      <t>スウ</t>
    </rPh>
    <phoneticPr fontId="2"/>
  </si>
  <si>
    <t>B8</t>
  </si>
  <si>
    <t>ワークシートの印刷</t>
    <rPh sb="7" eb="9">
      <t>インサツ</t>
    </rPh>
    <phoneticPr fontId="2"/>
  </si>
  <si>
    <t>ワークシートの印刷の支援が必要な場合に算定すること。なお、印刷部数をカウントし、ウエイトを乗じた数値を当該項目のポイント数とする。</t>
    <rPh sb="7" eb="9">
      <t>インサツ</t>
    </rPh>
    <rPh sb="10" eb="12">
      <t>シエン</t>
    </rPh>
    <rPh sb="13" eb="15">
      <t>ヒツヨウ</t>
    </rPh>
    <rPh sb="16" eb="18">
      <t>バアイ</t>
    </rPh>
    <rPh sb="19" eb="21">
      <t>サンテイ</t>
    </rPh>
    <rPh sb="29" eb="31">
      <t>インサツ</t>
    </rPh>
    <rPh sb="31" eb="33">
      <t>ブスウ</t>
    </rPh>
    <phoneticPr fontId="2"/>
  </si>
  <si>
    <t>B9</t>
  </si>
  <si>
    <t>カルテテンプレートの校正</t>
    <rPh sb="10" eb="12">
      <t>コウセイ</t>
    </rPh>
    <phoneticPr fontId="2"/>
  </si>
  <si>
    <t>CRF作成の原資料となるカルテテンプレートの原案作成または校正の支援が必要な場合に算定すること。なお、Visit数をカウントし、ウエイトを乗じた数値を当該項目のポイント数とする。</t>
    <rPh sb="3" eb="5">
      <t>サクセイ</t>
    </rPh>
    <rPh sb="6" eb="9">
      <t>ゲンシリョウ</t>
    </rPh>
    <rPh sb="22" eb="24">
      <t>ゲンアン</t>
    </rPh>
    <rPh sb="24" eb="26">
      <t>サクセイ</t>
    </rPh>
    <rPh sb="29" eb="31">
      <t>コウセイ</t>
    </rPh>
    <rPh sb="32" eb="34">
      <t>シエン</t>
    </rPh>
    <rPh sb="35" eb="37">
      <t>ヒツヨウ</t>
    </rPh>
    <rPh sb="38" eb="40">
      <t>バアイ</t>
    </rPh>
    <rPh sb="41" eb="43">
      <t>サンテイ</t>
    </rPh>
    <phoneticPr fontId="2"/>
  </si>
  <si>
    <t>B10</t>
  </si>
  <si>
    <t>症例ファイルの校正</t>
    <rPh sb="0" eb="2">
      <t>ショウレイ</t>
    </rPh>
    <rPh sb="7" eb="9">
      <t>コウセイ</t>
    </rPh>
    <phoneticPr fontId="2"/>
  </si>
  <si>
    <t>Visit毎に必要となる書類や検査・観察・評価スケジュールなどを1症例毎に綴ったファイルの作成の支援が必要な場合に算定すること。なお、Visit数をカウントし、ウエイトを乗じた数値を当該項目のポイント数とする。</t>
    <rPh sb="5" eb="6">
      <t>マイ</t>
    </rPh>
    <rPh sb="7" eb="9">
      <t>ヒツヨウ</t>
    </rPh>
    <rPh sb="12" eb="14">
      <t>ショルイ</t>
    </rPh>
    <rPh sb="15" eb="17">
      <t>ケンサ</t>
    </rPh>
    <rPh sb="18" eb="20">
      <t>カンサツ</t>
    </rPh>
    <rPh sb="21" eb="23">
      <t>ヒョウカ</t>
    </rPh>
    <rPh sb="33" eb="35">
      <t>ショウレイ</t>
    </rPh>
    <rPh sb="35" eb="36">
      <t>マイ</t>
    </rPh>
    <rPh sb="37" eb="38">
      <t>ツヅ</t>
    </rPh>
    <rPh sb="45" eb="47">
      <t>サクセイ</t>
    </rPh>
    <rPh sb="48" eb="50">
      <t>シエン</t>
    </rPh>
    <rPh sb="51" eb="53">
      <t>ヒツヨウ</t>
    </rPh>
    <rPh sb="54" eb="56">
      <t>バアイ</t>
    </rPh>
    <rPh sb="57" eb="59">
      <t>サンテイ</t>
    </rPh>
    <phoneticPr fontId="2"/>
  </si>
  <si>
    <t>B11</t>
  </si>
  <si>
    <t>症例ファイルの印刷・ファイリング</t>
    <rPh sb="0" eb="2">
      <t>ショウレイ</t>
    </rPh>
    <rPh sb="7" eb="9">
      <t>インサツ</t>
    </rPh>
    <phoneticPr fontId="2"/>
  </si>
  <si>
    <t>症例ファイルの印刷及びファイリングの支援が必要な場合に算定すること。なお、印刷部数をカウントし、ウエイトを乗じた数値を当該項目のポイント数とする。</t>
    <rPh sb="0" eb="2">
      <t>ショウレイ</t>
    </rPh>
    <rPh sb="7" eb="9">
      <t>インサツ</t>
    </rPh>
    <rPh sb="9" eb="10">
      <t>オヨ</t>
    </rPh>
    <rPh sb="18" eb="20">
      <t>シエン</t>
    </rPh>
    <rPh sb="21" eb="23">
      <t>ヒツヨウ</t>
    </rPh>
    <rPh sb="24" eb="26">
      <t>バアイ</t>
    </rPh>
    <rPh sb="27" eb="29">
      <t>サンテイ</t>
    </rPh>
    <phoneticPr fontId="2"/>
  </si>
  <si>
    <t>B12</t>
  </si>
  <si>
    <t>候補者のプレ・スクリーニング</t>
    <rPh sb="0" eb="3">
      <t>コウホシャ</t>
    </rPh>
    <phoneticPr fontId="5"/>
  </si>
  <si>
    <t>×</t>
    <phoneticPr fontId="2"/>
  </si>
  <si>
    <t>チェック項目数：</t>
    <phoneticPr fontId="2"/>
  </si>
  <si>
    <t>全ての患者の中から、治験参加の条件を満たす可能性のある患者を選定し、リストアップする作業の支援が必要な場合に算定すること。なお、選択基準・除外基準の中から重要な項目を候補者選定のチェック項目として、その項目数にウエイトを乗じた数値を当該項目のポイント数とする。</t>
    <rPh sb="0" eb="1">
      <t>スベ</t>
    </rPh>
    <rPh sb="3" eb="5">
      <t>カンジャ</t>
    </rPh>
    <rPh sb="6" eb="7">
      <t>ナカ</t>
    </rPh>
    <rPh sb="10" eb="12">
      <t>チケン</t>
    </rPh>
    <rPh sb="12" eb="14">
      <t>サンカ</t>
    </rPh>
    <rPh sb="15" eb="17">
      <t>ジョウケン</t>
    </rPh>
    <rPh sb="18" eb="19">
      <t>ミ</t>
    </rPh>
    <rPh sb="21" eb="24">
      <t>カノウセイ</t>
    </rPh>
    <rPh sb="27" eb="29">
      <t>カンジャ</t>
    </rPh>
    <rPh sb="30" eb="32">
      <t>センテイ</t>
    </rPh>
    <rPh sb="42" eb="44">
      <t>サギョウ</t>
    </rPh>
    <rPh sb="45" eb="47">
      <t>シエン</t>
    </rPh>
    <rPh sb="48" eb="50">
      <t>ヒツヨウ</t>
    </rPh>
    <rPh sb="51" eb="53">
      <t>バアイ</t>
    </rPh>
    <rPh sb="54" eb="56">
      <t>サンテイ</t>
    </rPh>
    <rPh sb="64" eb="66">
      <t>センタク</t>
    </rPh>
    <rPh sb="66" eb="68">
      <t>キジュン</t>
    </rPh>
    <rPh sb="69" eb="71">
      <t>ジョガイ</t>
    </rPh>
    <rPh sb="71" eb="73">
      <t>キジュン</t>
    </rPh>
    <rPh sb="74" eb="75">
      <t>ナカ</t>
    </rPh>
    <rPh sb="77" eb="79">
      <t>ジュウヨウ</t>
    </rPh>
    <rPh sb="80" eb="82">
      <t>コウモク</t>
    </rPh>
    <rPh sb="83" eb="86">
      <t>コウホシャ</t>
    </rPh>
    <rPh sb="86" eb="88">
      <t>センテイ</t>
    </rPh>
    <rPh sb="93" eb="95">
      <t>コウモク</t>
    </rPh>
    <rPh sb="101" eb="104">
      <t>コウモクスウ</t>
    </rPh>
    <rPh sb="110" eb="111">
      <t>ジョウ</t>
    </rPh>
    <rPh sb="113" eb="115">
      <t>スウチ</t>
    </rPh>
    <rPh sb="116" eb="118">
      <t>トウガイ</t>
    </rPh>
    <rPh sb="118" eb="120">
      <t>コウモク</t>
    </rPh>
    <rPh sb="125" eb="126">
      <t>スウ</t>
    </rPh>
    <phoneticPr fontId="2"/>
  </si>
  <si>
    <t>C　Visit対応</t>
    <rPh sb="7" eb="9">
      <t>タイオウ</t>
    </rPh>
    <phoneticPr fontId="2"/>
  </si>
  <si>
    <t>C1</t>
    <phoneticPr fontId="2"/>
  </si>
  <si>
    <t>被験者の適格性確認</t>
    <rPh sb="0" eb="3">
      <t>ヒケンシャ</t>
    </rPh>
    <rPh sb="4" eb="7">
      <t>テキカクセイ</t>
    </rPh>
    <rPh sb="7" eb="9">
      <t>カクニン</t>
    </rPh>
    <phoneticPr fontId="5"/>
  </si>
  <si>
    <t>×</t>
    <phoneticPr fontId="2"/>
  </si>
  <si>
    <t>チェック項目数：</t>
    <phoneticPr fontId="2"/>
  </si>
  <si>
    <t>被験者の適格性確認の支援が必要な場合に算定すること。なお、選択基準・除外基準をチェック項目として、その項目数にウエイトを乗じた数値を当該項目のポイント数とする。また、試験期間の異なるタイミングにそれぞれ基準が設定されている場合には、それらの総計とすること。</t>
    <rPh sb="0" eb="3">
      <t>ヒケンシャ</t>
    </rPh>
    <rPh sb="4" eb="7">
      <t>テキカクセイ</t>
    </rPh>
    <rPh sb="7" eb="9">
      <t>カクニン</t>
    </rPh>
    <rPh sb="10" eb="12">
      <t>シエン</t>
    </rPh>
    <rPh sb="13" eb="15">
      <t>ヒツヨウ</t>
    </rPh>
    <rPh sb="16" eb="18">
      <t>バアイ</t>
    </rPh>
    <rPh sb="83" eb="85">
      <t>シケン</t>
    </rPh>
    <rPh sb="85" eb="87">
      <t>キカン</t>
    </rPh>
    <rPh sb="88" eb="89">
      <t>コト</t>
    </rPh>
    <rPh sb="101" eb="103">
      <t>キジュン</t>
    </rPh>
    <rPh sb="104" eb="106">
      <t>セッテイ</t>
    </rPh>
    <rPh sb="111" eb="113">
      <t>バアイ</t>
    </rPh>
    <rPh sb="120" eb="122">
      <t>ソウケイ</t>
    </rPh>
    <phoneticPr fontId="2"/>
  </si>
  <si>
    <t>C2</t>
    <phoneticPr fontId="2"/>
  </si>
  <si>
    <t>同意説明・同意取得</t>
    <rPh sb="0" eb="2">
      <t>ドウイ</t>
    </rPh>
    <rPh sb="2" eb="4">
      <t>セツメイ</t>
    </rPh>
    <rPh sb="5" eb="7">
      <t>ドウイ</t>
    </rPh>
    <rPh sb="7" eb="9">
      <t>シュトク</t>
    </rPh>
    <phoneticPr fontId="2"/>
  </si>
  <si>
    <t>説明文書の分冊数：</t>
    <phoneticPr fontId="2"/>
  </si>
  <si>
    <t>同意説明・同意取得の補助が必要な場合に算定すること。なお、説明文書の分冊数をカウントし、ウエイトを乗じた数値を当該項目のポイント数とする。</t>
    <rPh sb="0" eb="2">
      <t>ドウイ</t>
    </rPh>
    <rPh sb="2" eb="4">
      <t>セツメイ</t>
    </rPh>
    <rPh sb="5" eb="7">
      <t>ドウイ</t>
    </rPh>
    <rPh sb="7" eb="9">
      <t>シュトク</t>
    </rPh>
    <rPh sb="10" eb="12">
      <t>ホジョ</t>
    </rPh>
    <rPh sb="13" eb="15">
      <t>ヒツヨウ</t>
    </rPh>
    <rPh sb="16" eb="18">
      <t>バアイ</t>
    </rPh>
    <rPh sb="19" eb="21">
      <t>サンテイ</t>
    </rPh>
    <rPh sb="29" eb="31">
      <t>セツメイ</t>
    </rPh>
    <rPh sb="31" eb="33">
      <t>ブンショ</t>
    </rPh>
    <rPh sb="34" eb="36">
      <t>ブンサツ</t>
    </rPh>
    <rPh sb="36" eb="37">
      <t>スウ</t>
    </rPh>
    <phoneticPr fontId="2"/>
  </si>
  <si>
    <t>C3</t>
  </si>
  <si>
    <t>被験者の登録</t>
    <rPh sb="0" eb="3">
      <t>ヒケンシャ</t>
    </rPh>
    <rPh sb="4" eb="6">
      <t>トウロク</t>
    </rPh>
    <phoneticPr fontId="5"/>
  </si>
  <si>
    <t>回数：</t>
    <phoneticPr fontId="2"/>
  </si>
  <si>
    <t>被験者登録票のFAX送信やIXRSシステム入力作業などの支援が必要な婆に算定すること。なお、登録（仮登録や本登録、終了登録など）手続きの回数をカウントし、ウエイトを乗じた数値を当該項目のポイント数とする。</t>
    <rPh sb="0" eb="3">
      <t>ヒケンシャ</t>
    </rPh>
    <rPh sb="3" eb="6">
      <t>トウロクヒョウ</t>
    </rPh>
    <rPh sb="10" eb="12">
      <t>ソウシン</t>
    </rPh>
    <rPh sb="21" eb="23">
      <t>ニュウリョク</t>
    </rPh>
    <rPh sb="23" eb="25">
      <t>サギョウ</t>
    </rPh>
    <rPh sb="28" eb="30">
      <t>シエン</t>
    </rPh>
    <rPh sb="31" eb="33">
      <t>ヒツヨウ</t>
    </rPh>
    <rPh sb="34" eb="35">
      <t>バア</t>
    </rPh>
    <rPh sb="36" eb="38">
      <t>サンテイ</t>
    </rPh>
    <rPh sb="46" eb="48">
      <t>トウロク</t>
    </rPh>
    <rPh sb="64" eb="66">
      <t>テツヅ</t>
    </rPh>
    <rPh sb="68" eb="70">
      <t>カイスウ</t>
    </rPh>
    <phoneticPr fontId="2"/>
  </si>
  <si>
    <t>C4</t>
  </si>
  <si>
    <t>来院時の被験者サポート</t>
    <rPh sb="0" eb="2">
      <t>ライイン</t>
    </rPh>
    <rPh sb="2" eb="3">
      <t>ジ</t>
    </rPh>
    <phoneticPr fontId="2"/>
  </si>
  <si>
    <t>来院回数：</t>
    <rPh sb="0" eb="2">
      <t>ライイン</t>
    </rPh>
    <phoneticPr fontId="2"/>
  </si>
  <si>
    <t>受診受付や検査室・診察室への案内、会計などの支援が必要な場合に算定すること。なお、試験期間に設定されている来院回数をカウントし、ウエイトを乗じた数値を当該項目のポイント数とする。</t>
    <rPh sb="0" eb="2">
      <t>ジュシン</t>
    </rPh>
    <rPh sb="2" eb="4">
      <t>ウケツケ</t>
    </rPh>
    <rPh sb="5" eb="7">
      <t>ケンサ</t>
    </rPh>
    <rPh sb="7" eb="8">
      <t>シツ</t>
    </rPh>
    <rPh sb="9" eb="12">
      <t>シンサツシツ</t>
    </rPh>
    <rPh sb="14" eb="16">
      <t>アンナイ</t>
    </rPh>
    <rPh sb="17" eb="19">
      <t>カイケイ</t>
    </rPh>
    <rPh sb="22" eb="24">
      <t>シエン</t>
    </rPh>
    <rPh sb="25" eb="27">
      <t>ヒツヨウ</t>
    </rPh>
    <rPh sb="28" eb="30">
      <t>バアイ</t>
    </rPh>
    <rPh sb="31" eb="33">
      <t>サンテイ</t>
    </rPh>
    <rPh sb="41" eb="43">
      <t>シケン</t>
    </rPh>
    <rPh sb="43" eb="45">
      <t>キカン</t>
    </rPh>
    <rPh sb="46" eb="48">
      <t>セッテイ</t>
    </rPh>
    <rPh sb="53" eb="55">
      <t>ライイン</t>
    </rPh>
    <rPh sb="55" eb="57">
      <t>カイスウ</t>
    </rPh>
    <phoneticPr fontId="2"/>
  </si>
  <si>
    <t>C5</t>
  </si>
  <si>
    <t>診察</t>
    <rPh sb="0" eb="2">
      <t>シンサツ</t>
    </rPh>
    <phoneticPr fontId="2"/>
  </si>
  <si>
    <t>×</t>
    <phoneticPr fontId="2"/>
  </si>
  <si>
    <t>診察回数：</t>
    <rPh sb="0" eb="2">
      <t>シンサツ</t>
    </rPh>
    <phoneticPr fontId="2"/>
  </si>
  <si>
    <t>診察の支援が必要な場合に算定すること。なお、試験期間に設定されている診察回数をカウントし、ウエイトを乗じた数値を当該項目のポイント数とする。</t>
    <rPh sb="0" eb="2">
      <t>シンサツ</t>
    </rPh>
    <rPh sb="3" eb="5">
      <t>シエン</t>
    </rPh>
    <rPh sb="6" eb="8">
      <t>ヒツヨウ</t>
    </rPh>
    <rPh sb="9" eb="11">
      <t>バアイ</t>
    </rPh>
    <rPh sb="12" eb="14">
      <t>サンテイ</t>
    </rPh>
    <rPh sb="34" eb="36">
      <t>シンサツ</t>
    </rPh>
    <rPh sb="36" eb="38">
      <t>カイスウ</t>
    </rPh>
    <phoneticPr fontId="2"/>
  </si>
  <si>
    <t>C6</t>
  </si>
  <si>
    <t>他の診療科の診察</t>
    <rPh sb="0" eb="1">
      <t>タ</t>
    </rPh>
    <rPh sb="2" eb="5">
      <t>シンリョウカ</t>
    </rPh>
    <rPh sb="6" eb="8">
      <t>シンサツ</t>
    </rPh>
    <phoneticPr fontId="2"/>
  </si>
  <si>
    <t>他の診療科の診察の支援が必要な場合に算定すること。なお、試験期間に設定されている他の診療科の診察回数をカウントし、ウエイトを乗じた数値を当該項目のポイント数とする。</t>
    <rPh sb="0" eb="1">
      <t>タ</t>
    </rPh>
    <rPh sb="2" eb="5">
      <t>シンリョウカ</t>
    </rPh>
    <rPh sb="6" eb="8">
      <t>シンサツ</t>
    </rPh>
    <rPh sb="9" eb="11">
      <t>シエン</t>
    </rPh>
    <rPh sb="12" eb="14">
      <t>ヒツヨウ</t>
    </rPh>
    <rPh sb="15" eb="17">
      <t>バアイ</t>
    </rPh>
    <rPh sb="18" eb="20">
      <t>サンテイ</t>
    </rPh>
    <rPh sb="40" eb="41">
      <t>タ</t>
    </rPh>
    <rPh sb="42" eb="45">
      <t>シンリョウカ</t>
    </rPh>
    <rPh sb="46" eb="48">
      <t>シンサツ</t>
    </rPh>
    <rPh sb="48" eb="50">
      <t>カイスウ</t>
    </rPh>
    <phoneticPr fontId="2"/>
  </si>
  <si>
    <t>C7</t>
  </si>
  <si>
    <t>併用薬の確認</t>
    <rPh sb="0" eb="3">
      <t>ヘイヨウヤク</t>
    </rPh>
    <rPh sb="4" eb="6">
      <t>カクニン</t>
    </rPh>
    <phoneticPr fontId="5"/>
  </si>
  <si>
    <t>確認（来院）回数：</t>
    <rPh sb="0" eb="2">
      <t>カクニン</t>
    </rPh>
    <rPh sb="3" eb="5">
      <t>ライイン</t>
    </rPh>
    <phoneticPr fontId="2"/>
  </si>
  <si>
    <t>併用薬の使用状況の確認の支援が必要な場合に算定すること。なお、試験期間に設定されている当該確認を要する来院回数をカウントし、ウエイトを乗じた数値を当該項目のポイント数とする。</t>
    <rPh sb="0" eb="3">
      <t>ヘイヨウヤク</t>
    </rPh>
    <rPh sb="4" eb="6">
      <t>シヨウ</t>
    </rPh>
    <rPh sb="6" eb="8">
      <t>ジョウキョウ</t>
    </rPh>
    <rPh sb="9" eb="11">
      <t>カクニン</t>
    </rPh>
    <rPh sb="12" eb="14">
      <t>シエン</t>
    </rPh>
    <rPh sb="15" eb="17">
      <t>ヒツヨウ</t>
    </rPh>
    <rPh sb="18" eb="20">
      <t>バアイ</t>
    </rPh>
    <rPh sb="21" eb="23">
      <t>サンテイ</t>
    </rPh>
    <rPh sb="43" eb="45">
      <t>トウガイ</t>
    </rPh>
    <rPh sb="45" eb="47">
      <t>カクニン</t>
    </rPh>
    <rPh sb="48" eb="49">
      <t>ヨウ</t>
    </rPh>
    <rPh sb="51" eb="53">
      <t>ライイン</t>
    </rPh>
    <phoneticPr fontId="2"/>
  </si>
  <si>
    <t>C8</t>
  </si>
  <si>
    <t>採血　（薬物動態解析用を除く）</t>
    <rPh sb="0" eb="2">
      <t>サイケツ</t>
    </rPh>
    <rPh sb="4" eb="6">
      <t>ヤクブツ</t>
    </rPh>
    <rPh sb="6" eb="8">
      <t>ドウタイ</t>
    </rPh>
    <rPh sb="8" eb="10">
      <t>カイセキ</t>
    </rPh>
    <rPh sb="10" eb="11">
      <t>ヨウ</t>
    </rPh>
    <rPh sb="12" eb="13">
      <t>ノゾ</t>
    </rPh>
    <phoneticPr fontId="5"/>
  </si>
  <si>
    <t>薬物動態用を除く採血の支援が必要な場合に算定すること。なお、試験期間に設定されている当該採血回数をカウントし、ウエイトを乗じた数値を当該項目のポイント数とする。</t>
    <rPh sb="0" eb="2">
      <t>ヤクブツ</t>
    </rPh>
    <rPh sb="2" eb="4">
      <t>ドウタイ</t>
    </rPh>
    <rPh sb="4" eb="5">
      <t>ヨウ</t>
    </rPh>
    <rPh sb="6" eb="7">
      <t>ノゾ</t>
    </rPh>
    <rPh sb="8" eb="10">
      <t>サイケツ</t>
    </rPh>
    <rPh sb="11" eb="13">
      <t>シエン</t>
    </rPh>
    <rPh sb="14" eb="16">
      <t>ヒツヨウ</t>
    </rPh>
    <rPh sb="17" eb="19">
      <t>バアイ</t>
    </rPh>
    <rPh sb="20" eb="22">
      <t>サンテイ</t>
    </rPh>
    <rPh sb="42" eb="44">
      <t>トウガイ</t>
    </rPh>
    <rPh sb="44" eb="46">
      <t>サイケツ</t>
    </rPh>
    <phoneticPr fontId="2"/>
  </si>
  <si>
    <t>C9</t>
  </si>
  <si>
    <t>採血　（薬物動態解析用）</t>
    <rPh sb="0" eb="2">
      <t>サイケツ</t>
    </rPh>
    <phoneticPr fontId="5"/>
  </si>
  <si>
    <t>回数：</t>
    <phoneticPr fontId="2"/>
  </si>
  <si>
    <t>薬物動態用の採血の支援が必要な場合に算定すること。なお、試験期間に設定されている当該採血回数をカウントし、ウエイトを乗じた数値を当該項目のポイント数とする。</t>
    <rPh sb="0" eb="2">
      <t>ヤクブツ</t>
    </rPh>
    <rPh sb="2" eb="4">
      <t>ドウタイ</t>
    </rPh>
    <rPh sb="4" eb="5">
      <t>ヨウ</t>
    </rPh>
    <rPh sb="6" eb="8">
      <t>サイケツ</t>
    </rPh>
    <rPh sb="9" eb="11">
      <t>シエン</t>
    </rPh>
    <rPh sb="12" eb="14">
      <t>ヒツヨウ</t>
    </rPh>
    <rPh sb="15" eb="17">
      <t>バアイ</t>
    </rPh>
    <rPh sb="18" eb="20">
      <t>サンテイ</t>
    </rPh>
    <rPh sb="40" eb="42">
      <t>トウガイ</t>
    </rPh>
    <rPh sb="42" eb="44">
      <t>サイケツ</t>
    </rPh>
    <phoneticPr fontId="2"/>
  </si>
  <si>
    <t>C10</t>
  </si>
  <si>
    <t>採尿</t>
    <rPh sb="0" eb="2">
      <t>サイニョウ</t>
    </rPh>
    <phoneticPr fontId="5"/>
  </si>
  <si>
    <t>回数：</t>
    <phoneticPr fontId="2"/>
  </si>
  <si>
    <t>採尿の支援が必要な場合に算定すること。なお、試験期間に設定されている当該採尿回数をカウントし、ウエイトを乗じた数値を当該項目のポイント数とする。</t>
    <rPh sb="0" eb="2">
      <t>サイニョウ</t>
    </rPh>
    <rPh sb="3" eb="5">
      <t>シエン</t>
    </rPh>
    <rPh sb="6" eb="8">
      <t>ヒツヨウ</t>
    </rPh>
    <rPh sb="9" eb="11">
      <t>バアイ</t>
    </rPh>
    <rPh sb="12" eb="14">
      <t>サンテイ</t>
    </rPh>
    <rPh sb="34" eb="36">
      <t>トウガイ</t>
    </rPh>
    <rPh sb="36" eb="38">
      <t>サイニョウ</t>
    </rPh>
    <rPh sb="38" eb="40">
      <t>カイスウ</t>
    </rPh>
    <phoneticPr fontId="2"/>
  </si>
  <si>
    <t>C11</t>
  </si>
  <si>
    <t>画像診断</t>
    <phoneticPr fontId="5"/>
  </si>
  <si>
    <t>回数：</t>
    <phoneticPr fontId="2"/>
  </si>
  <si>
    <t>画像診断（Ｘ線、CT、MRIなど）撮影の支援が必要な場合に算定すること。なお、試験期間内の当該回数をカウントし、ウエイトを乗じた数値を当該項目のポイント数とする。</t>
    <rPh sb="0" eb="2">
      <t>ガゾウ</t>
    </rPh>
    <rPh sb="2" eb="4">
      <t>シンダン</t>
    </rPh>
    <rPh sb="6" eb="7">
      <t>セン</t>
    </rPh>
    <rPh sb="17" eb="19">
      <t>サツエイ</t>
    </rPh>
    <rPh sb="20" eb="22">
      <t>シエン</t>
    </rPh>
    <rPh sb="23" eb="25">
      <t>ヒツヨウ</t>
    </rPh>
    <rPh sb="26" eb="28">
      <t>バアイ</t>
    </rPh>
    <rPh sb="29" eb="31">
      <t>サンテイ</t>
    </rPh>
    <rPh sb="39" eb="41">
      <t>シケン</t>
    </rPh>
    <rPh sb="41" eb="44">
      <t>キカンナイ</t>
    </rPh>
    <rPh sb="45" eb="47">
      <t>トウガイ</t>
    </rPh>
    <rPh sb="47" eb="49">
      <t>カイスウ</t>
    </rPh>
    <phoneticPr fontId="2"/>
  </si>
  <si>
    <t>C12</t>
  </si>
  <si>
    <t>心電図、超音波検査</t>
    <rPh sb="0" eb="3">
      <t>シンデンズ</t>
    </rPh>
    <rPh sb="4" eb="7">
      <t>チョウオンパ</t>
    </rPh>
    <rPh sb="7" eb="9">
      <t>ケンサ</t>
    </rPh>
    <phoneticPr fontId="5"/>
  </si>
  <si>
    <t>×</t>
    <phoneticPr fontId="2"/>
  </si>
  <si>
    <t>心電図検査または超音波検査の支援が必要な場合に算定すること。なお、試験期間内の当該回数をカウントし、ウエイトを乗じた数値を当該項目のポイント数とする。</t>
    <rPh sb="14" eb="16">
      <t>シエン</t>
    </rPh>
    <rPh sb="17" eb="19">
      <t>ヒツヨウ</t>
    </rPh>
    <rPh sb="20" eb="22">
      <t>バアイ</t>
    </rPh>
    <rPh sb="23" eb="25">
      <t>サンテイ</t>
    </rPh>
    <rPh sb="33" eb="35">
      <t>シケン</t>
    </rPh>
    <rPh sb="35" eb="37">
      <t>キカン</t>
    </rPh>
    <rPh sb="37" eb="38">
      <t>ナイ</t>
    </rPh>
    <rPh sb="39" eb="41">
      <t>トウガイ</t>
    </rPh>
    <rPh sb="41" eb="43">
      <t>カイスウ</t>
    </rPh>
    <phoneticPr fontId="2"/>
  </si>
  <si>
    <t>C13</t>
  </si>
  <si>
    <t>脳神経機能検査</t>
    <rPh sb="0" eb="3">
      <t>ノウシンケイ</t>
    </rPh>
    <rPh sb="3" eb="5">
      <t>キノウ</t>
    </rPh>
    <rPh sb="5" eb="7">
      <t>ケンサ</t>
    </rPh>
    <phoneticPr fontId="5"/>
  </si>
  <si>
    <t>脳神経機能検査（脳波検査など）の支援が必要な場合に算定すること。なお、試験期間内の当該回数をカウントし、ウエイトを乗じた数値を当該項目のポイント数とする。</t>
    <rPh sb="0" eb="3">
      <t>ノウシンケイ</t>
    </rPh>
    <rPh sb="3" eb="5">
      <t>キノウ</t>
    </rPh>
    <rPh sb="5" eb="7">
      <t>ケンサ</t>
    </rPh>
    <rPh sb="8" eb="10">
      <t>ノウハ</t>
    </rPh>
    <rPh sb="10" eb="12">
      <t>ケンサ</t>
    </rPh>
    <rPh sb="16" eb="18">
      <t>シエン</t>
    </rPh>
    <rPh sb="19" eb="21">
      <t>ヒツヨウ</t>
    </rPh>
    <rPh sb="22" eb="24">
      <t>バアイ</t>
    </rPh>
    <rPh sb="25" eb="27">
      <t>サンテイ</t>
    </rPh>
    <rPh sb="35" eb="37">
      <t>シケン</t>
    </rPh>
    <rPh sb="37" eb="39">
      <t>キカン</t>
    </rPh>
    <rPh sb="39" eb="40">
      <t>ナイ</t>
    </rPh>
    <rPh sb="41" eb="43">
      <t>トウガイ</t>
    </rPh>
    <rPh sb="43" eb="45">
      <t>カイスウ</t>
    </rPh>
    <phoneticPr fontId="2"/>
  </si>
  <si>
    <t>C14</t>
  </si>
  <si>
    <t>呼吸機能検査</t>
    <rPh sb="0" eb="2">
      <t>コキュウ</t>
    </rPh>
    <rPh sb="2" eb="4">
      <t>キノウ</t>
    </rPh>
    <rPh sb="4" eb="6">
      <t>ケンサ</t>
    </rPh>
    <phoneticPr fontId="5"/>
  </si>
  <si>
    <t>呼吸機能検査の支援が必要な場合に算定すること。なお、試験期間内の当該回数をカウントし、ウエイトを乗じた数値を当該項目のポイント数とする。</t>
    <rPh sb="0" eb="2">
      <t>コキュウ</t>
    </rPh>
    <rPh sb="2" eb="4">
      <t>キノウ</t>
    </rPh>
    <rPh sb="4" eb="6">
      <t>ケンサ</t>
    </rPh>
    <rPh sb="7" eb="9">
      <t>シエン</t>
    </rPh>
    <rPh sb="10" eb="12">
      <t>ヒツヨウ</t>
    </rPh>
    <rPh sb="13" eb="15">
      <t>バアイ</t>
    </rPh>
    <rPh sb="16" eb="18">
      <t>サンテイ</t>
    </rPh>
    <rPh sb="26" eb="28">
      <t>シケン</t>
    </rPh>
    <rPh sb="28" eb="30">
      <t>キカン</t>
    </rPh>
    <rPh sb="30" eb="31">
      <t>ナイ</t>
    </rPh>
    <rPh sb="32" eb="34">
      <t>トウガイ</t>
    </rPh>
    <rPh sb="34" eb="36">
      <t>カイスウ</t>
    </rPh>
    <phoneticPr fontId="2"/>
  </si>
  <si>
    <t>C15</t>
  </si>
  <si>
    <t>神経機能検査</t>
    <rPh sb="0" eb="2">
      <t>シンケイ</t>
    </rPh>
    <rPh sb="2" eb="4">
      <t>キノウ</t>
    </rPh>
    <rPh sb="4" eb="6">
      <t>ケンサ</t>
    </rPh>
    <phoneticPr fontId="5"/>
  </si>
  <si>
    <t>神経機能検査（筋電図など）の支援が必要な場合に算定すること。なお、試験期間内の当該回数をカウントし、ウエイトを乗じた数値を当該項目のポイント数とする。</t>
    <rPh sb="0" eb="2">
      <t>シンケイ</t>
    </rPh>
    <rPh sb="2" eb="4">
      <t>キノウ</t>
    </rPh>
    <rPh sb="4" eb="6">
      <t>ケンサ</t>
    </rPh>
    <rPh sb="7" eb="10">
      <t>キンデンズ</t>
    </rPh>
    <rPh sb="14" eb="16">
      <t>シエン</t>
    </rPh>
    <rPh sb="17" eb="19">
      <t>ヒツヨウ</t>
    </rPh>
    <rPh sb="20" eb="22">
      <t>バアイ</t>
    </rPh>
    <rPh sb="23" eb="25">
      <t>サンテイ</t>
    </rPh>
    <rPh sb="33" eb="35">
      <t>シケン</t>
    </rPh>
    <rPh sb="35" eb="37">
      <t>キカン</t>
    </rPh>
    <rPh sb="37" eb="38">
      <t>ナイ</t>
    </rPh>
    <rPh sb="39" eb="41">
      <t>トウガイ</t>
    </rPh>
    <rPh sb="41" eb="43">
      <t>カイスウ</t>
    </rPh>
    <phoneticPr fontId="2"/>
  </si>
  <si>
    <t>C16</t>
  </si>
  <si>
    <t>眼科検査</t>
    <rPh sb="0" eb="2">
      <t>ガンカ</t>
    </rPh>
    <rPh sb="2" eb="4">
      <t>ケンサ</t>
    </rPh>
    <phoneticPr fontId="5"/>
  </si>
  <si>
    <t>眼科検査の支援が必要な場合に算定すること。なお、試験期間内の当該回数をカウントし、ウエイトを乗じた数値を当該項目のポイント数とする。</t>
    <rPh sb="0" eb="2">
      <t>ガンカ</t>
    </rPh>
    <rPh sb="2" eb="4">
      <t>ケンサ</t>
    </rPh>
    <rPh sb="5" eb="7">
      <t>シエン</t>
    </rPh>
    <rPh sb="8" eb="10">
      <t>ヒツヨウ</t>
    </rPh>
    <rPh sb="11" eb="13">
      <t>バアイ</t>
    </rPh>
    <rPh sb="14" eb="16">
      <t>サンテイ</t>
    </rPh>
    <rPh sb="24" eb="26">
      <t>シケン</t>
    </rPh>
    <rPh sb="26" eb="28">
      <t>キカン</t>
    </rPh>
    <rPh sb="28" eb="29">
      <t>ナイ</t>
    </rPh>
    <rPh sb="30" eb="32">
      <t>トウガイ</t>
    </rPh>
    <rPh sb="32" eb="34">
      <t>カイスウ</t>
    </rPh>
    <phoneticPr fontId="2"/>
  </si>
  <si>
    <t>C17</t>
  </si>
  <si>
    <t>生検</t>
    <phoneticPr fontId="5"/>
  </si>
  <si>
    <t>回数：</t>
    <phoneticPr fontId="2"/>
  </si>
  <si>
    <t>生検（手術及び骨髄穿刺、動脈血採取などの侵襲性が高い方法による検体採取）の支援が必要な場合に算定すること。なお、試験期間内の当該回数をカウントし、ウエイトを乗じた数値を当該項目のポイント数とする。</t>
    <rPh sb="0" eb="2">
      <t>セイケン</t>
    </rPh>
    <rPh sb="37" eb="39">
      <t>シエン</t>
    </rPh>
    <rPh sb="40" eb="42">
      <t>ヒツヨウ</t>
    </rPh>
    <rPh sb="43" eb="45">
      <t>バアイ</t>
    </rPh>
    <rPh sb="46" eb="48">
      <t>サンテイ</t>
    </rPh>
    <rPh sb="56" eb="58">
      <t>シケン</t>
    </rPh>
    <rPh sb="58" eb="60">
      <t>キカン</t>
    </rPh>
    <rPh sb="60" eb="61">
      <t>ナイ</t>
    </rPh>
    <rPh sb="62" eb="64">
      <t>トウガイ</t>
    </rPh>
    <phoneticPr fontId="2"/>
  </si>
  <si>
    <t>C18</t>
  </si>
  <si>
    <t>化学療法（外来）</t>
    <rPh sb="0" eb="2">
      <t>カガク</t>
    </rPh>
    <rPh sb="2" eb="4">
      <t>リョウホウ</t>
    </rPh>
    <rPh sb="5" eb="7">
      <t>ガイライ</t>
    </rPh>
    <phoneticPr fontId="5"/>
  </si>
  <si>
    <t>院内において化学療法室などで治験薬投与を行う際の支援が必要な場合に算定すること。なお、試験期間内の当該回数をカウントし、ウエイトを乗じた数値を当該項目のポイント数とする。</t>
    <rPh sb="0" eb="2">
      <t>インナイ</t>
    </rPh>
    <rPh sb="6" eb="8">
      <t>カガク</t>
    </rPh>
    <rPh sb="8" eb="11">
      <t>リョウホウシツ</t>
    </rPh>
    <rPh sb="14" eb="17">
      <t>チケンヤク</t>
    </rPh>
    <rPh sb="17" eb="19">
      <t>トウヨ</t>
    </rPh>
    <rPh sb="20" eb="21">
      <t>オコナ</t>
    </rPh>
    <rPh sb="22" eb="23">
      <t>サイ</t>
    </rPh>
    <rPh sb="24" eb="26">
      <t>シエン</t>
    </rPh>
    <rPh sb="27" eb="29">
      <t>ヒツヨウ</t>
    </rPh>
    <rPh sb="30" eb="32">
      <t>バアイ</t>
    </rPh>
    <rPh sb="33" eb="35">
      <t>サンテイ</t>
    </rPh>
    <rPh sb="43" eb="45">
      <t>シケン</t>
    </rPh>
    <rPh sb="45" eb="48">
      <t>キカンナイ</t>
    </rPh>
    <rPh sb="49" eb="51">
      <t>トウガイ</t>
    </rPh>
    <rPh sb="51" eb="53">
      <t>カイスウ</t>
    </rPh>
    <phoneticPr fontId="2"/>
  </si>
  <si>
    <t>C19</t>
  </si>
  <si>
    <t>入院</t>
    <rPh sb="0" eb="2">
      <t>ニュウイン</t>
    </rPh>
    <phoneticPr fontId="5"/>
  </si>
  <si>
    <t>回数：</t>
    <phoneticPr fontId="2"/>
  </si>
  <si>
    <t>入院手続きの支援が必要な場合に算定すること。なお、試験期間内に予定される当該回数をカウントし、ウエイトを乗じた数値を当該項目のポイント数とする。</t>
    <rPh sb="0" eb="2">
      <t>ニュウイン</t>
    </rPh>
    <rPh sb="2" eb="4">
      <t>テツヅ</t>
    </rPh>
    <rPh sb="6" eb="8">
      <t>シエン</t>
    </rPh>
    <rPh sb="9" eb="11">
      <t>ヒツヨウ</t>
    </rPh>
    <rPh sb="12" eb="14">
      <t>バアイ</t>
    </rPh>
    <rPh sb="15" eb="17">
      <t>サンテイ</t>
    </rPh>
    <rPh sb="25" eb="27">
      <t>シケン</t>
    </rPh>
    <rPh sb="27" eb="30">
      <t>キカンナイ</t>
    </rPh>
    <rPh sb="31" eb="33">
      <t>ヨテイ</t>
    </rPh>
    <rPh sb="36" eb="38">
      <t>トウガイ</t>
    </rPh>
    <rPh sb="38" eb="40">
      <t>カイスウ</t>
    </rPh>
    <phoneticPr fontId="2"/>
  </si>
  <si>
    <t>C20</t>
  </si>
  <si>
    <t>放射線治療</t>
    <rPh sb="0" eb="3">
      <t>ホウシャセン</t>
    </rPh>
    <rPh sb="3" eb="5">
      <t>チリョウ</t>
    </rPh>
    <phoneticPr fontId="5"/>
  </si>
  <si>
    <t>回数：</t>
    <phoneticPr fontId="2"/>
  </si>
  <si>
    <t>放射線治療の支援が必要な場合に算定すること。なお、試験期間内に予定される当該回数をカウントし、ウエイトを乗じた数値を当該項目のポイント数とする。</t>
    <rPh sb="0" eb="3">
      <t>ホウシャセン</t>
    </rPh>
    <rPh sb="3" eb="5">
      <t>チリョウ</t>
    </rPh>
    <rPh sb="6" eb="8">
      <t>シエン</t>
    </rPh>
    <rPh sb="9" eb="11">
      <t>ヒツヨウ</t>
    </rPh>
    <rPh sb="12" eb="14">
      <t>バアイ</t>
    </rPh>
    <rPh sb="15" eb="17">
      <t>サンテイ</t>
    </rPh>
    <rPh sb="25" eb="27">
      <t>シケン</t>
    </rPh>
    <rPh sb="27" eb="30">
      <t>キカンナイ</t>
    </rPh>
    <rPh sb="31" eb="33">
      <t>ヨテイ</t>
    </rPh>
    <rPh sb="36" eb="38">
      <t>トウガイ</t>
    </rPh>
    <rPh sb="38" eb="40">
      <t>カイスウ</t>
    </rPh>
    <phoneticPr fontId="2"/>
  </si>
  <si>
    <t>C21</t>
  </si>
  <si>
    <t>臨床検査・病理検体の外部提出</t>
    <rPh sb="0" eb="2">
      <t>リンショウ</t>
    </rPh>
    <rPh sb="2" eb="4">
      <t>ケンサ</t>
    </rPh>
    <rPh sb="5" eb="7">
      <t>ビョウリ</t>
    </rPh>
    <rPh sb="7" eb="9">
      <t>ケンタイ</t>
    </rPh>
    <rPh sb="10" eb="12">
      <t>ガイブ</t>
    </rPh>
    <rPh sb="12" eb="14">
      <t>テイシュツ</t>
    </rPh>
    <phoneticPr fontId="2"/>
  </si>
  <si>
    <t>臨床検査または病理検体の外部への提出の支援が必要な場合に算定すること。なお、試験期間内に予定される当該回数をカウントし、ウエイトを乗じた数値を当該項目のポイント数とする。</t>
    <rPh sb="0" eb="2">
      <t>リンショウ</t>
    </rPh>
    <rPh sb="2" eb="4">
      <t>ケンサ</t>
    </rPh>
    <rPh sb="7" eb="9">
      <t>ビョウリ</t>
    </rPh>
    <rPh sb="9" eb="11">
      <t>ケンタイ</t>
    </rPh>
    <rPh sb="12" eb="14">
      <t>ガイブ</t>
    </rPh>
    <rPh sb="16" eb="18">
      <t>テイシュツ</t>
    </rPh>
    <rPh sb="19" eb="21">
      <t>シエン</t>
    </rPh>
    <rPh sb="22" eb="24">
      <t>ヒツヨウ</t>
    </rPh>
    <rPh sb="25" eb="27">
      <t>バアイ</t>
    </rPh>
    <rPh sb="28" eb="30">
      <t>サンテイ</t>
    </rPh>
    <rPh sb="38" eb="40">
      <t>シケン</t>
    </rPh>
    <rPh sb="40" eb="43">
      <t>キカンナイ</t>
    </rPh>
    <rPh sb="44" eb="46">
      <t>ヨテイ</t>
    </rPh>
    <rPh sb="49" eb="51">
      <t>トウガイ</t>
    </rPh>
    <rPh sb="51" eb="53">
      <t>カイスウ</t>
    </rPh>
    <phoneticPr fontId="2"/>
  </si>
  <si>
    <t>C22</t>
  </si>
  <si>
    <t>検査・画像診断データ等の外部提出</t>
    <rPh sb="0" eb="2">
      <t>ケンサ</t>
    </rPh>
    <rPh sb="3" eb="7">
      <t>ガゾウシンダン</t>
    </rPh>
    <rPh sb="10" eb="11">
      <t>トウ</t>
    </rPh>
    <rPh sb="12" eb="14">
      <t>ガイブ</t>
    </rPh>
    <rPh sb="14" eb="16">
      <t>テイシュツ</t>
    </rPh>
    <phoneticPr fontId="2"/>
  </si>
  <si>
    <t>CT画像やMRI画像、検査データなどの外部への提供の支援が必要な場合に算定すること。なお、試験期間内の当該回数をカウントし、ウエイトを乗じた数値を当該項目のポイント数とする。</t>
    <rPh sb="2" eb="4">
      <t>ガゾウ</t>
    </rPh>
    <rPh sb="8" eb="10">
      <t>ガゾウ</t>
    </rPh>
    <rPh sb="11" eb="13">
      <t>ケンサ</t>
    </rPh>
    <rPh sb="19" eb="21">
      <t>ガイブ</t>
    </rPh>
    <rPh sb="23" eb="25">
      <t>テイキョウ</t>
    </rPh>
    <rPh sb="26" eb="28">
      <t>シエン</t>
    </rPh>
    <rPh sb="29" eb="31">
      <t>ヒツヨウ</t>
    </rPh>
    <rPh sb="32" eb="34">
      <t>バアイ</t>
    </rPh>
    <rPh sb="35" eb="37">
      <t>サンテイ</t>
    </rPh>
    <rPh sb="45" eb="47">
      <t>シケン</t>
    </rPh>
    <rPh sb="47" eb="50">
      <t>キカンナイ</t>
    </rPh>
    <rPh sb="51" eb="53">
      <t>トウガイ</t>
    </rPh>
    <rPh sb="53" eb="55">
      <t>カイスウ</t>
    </rPh>
    <phoneticPr fontId="2"/>
  </si>
  <si>
    <t>C23</t>
  </si>
  <si>
    <t>被験者への治験薬交付</t>
    <rPh sb="0" eb="3">
      <t>ヒケンシャ</t>
    </rPh>
    <rPh sb="5" eb="8">
      <t>チケンヤク</t>
    </rPh>
    <rPh sb="8" eb="10">
      <t>コウフ</t>
    </rPh>
    <phoneticPr fontId="5"/>
  </si>
  <si>
    <t>被験者への治験薬の交付について支援が必要な場合に算定すること。なお、当該回数をカウントし、ウエイトを乗じた数値を当該項目のポイント数とする。</t>
    <rPh sb="0" eb="3">
      <t>ヒケンシャ</t>
    </rPh>
    <rPh sb="5" eb="8">
      <t>チケンヤク</t>
    </rPh>
    <rPh sb="9" eb="11">
      <t>コウフ</t>
    </rPh>
    <rPh sb="15" eb="17">
      <t>シエン</t>
    </rPh>
    <rPh sb="18" eb="20">
      <t>ヒツヨウ</t>
    </rPh>
    <rPh sb="21" eb="23">
      <t>バアイ</t>
    </rPh>
    <rPh sb="24" eb="26">
      <t>サンテイ</t>
    </rPh>
    <rPh sb="34" eb="36">
      <t>トウガイ</t>
    </rPh>
    <rPh sb="36" eb="38">
      <t>カイスウ</t>
    </rPh>
    <phoneticPr fontId="2"/>
  </si>
  <si>
    <t>C24</t>
  </si>
  <si>
    <t>被験者からの治験薬回収</t>
    <rPh sb="0" eb="3">
      <t>ヒケンシャ</t>
    </rPh>
    <rPh sb="6" eb="9">
      <t>チケンヤク</t>
    </rPh>
    <rPh sb="9" eb="11">
      <t>カイシュウ</t>
    </rPh>
    <phoneticPr fontId="2"/>
  </si>
  <si>
    <t>回数：</t>
    <phoneticPr fontId="2"/>
  </si>
  <si>
    <t>被験者からの治験薬の回収について支援が必要な場合に算定すること。なお、当該回数をカウントし、ウエイトを乗じた数値を当該項目のポイント数とする。</t>
    <rPh sb="0" eb="3">
      <t>ヒケンシャ</t>
    </rPh>
    <rPh sb="6" eb="9">
      <t>チケンヤク</t>
    </rPh>
    <rPh sb="10" eb="12">
      <t>カイシュウ</t>
    </rPh>
    <rPh sb="16" eb="18">
      <t>シエン</t>
    </rPh>
    <rPh sb="19" eb="21">
      <t>ヒツヨウ</t>
    </rPh>
    <rPh sb="22" eb="24">
      <t>バアイ</t>
    </rPh>
    <rPh sb="25" eb="27">
      <t>サンテイ</t>
    </rPh>
    <rPh sb="35" eb="37">
      <t>トウガイ</t>
    </rPh>
    <rPh sb="37" eb="39">
      <t>カイスウ</t>
    </rPh>
    <phoneticPr fontId="2"/>
  </si>
  <si>
    <t>C25</t>
  </si>
  <si>
    <t>服薬状況の確認</t>
    <rPh sb="0" eb="2">
      <t>フクヤク</t>
    </rPh>
    <rPh sb="2" eb="4">
      <t>ジョウキョウ</t>
    </rPh>
    <rPh sb="5" eb="7">
      <t>カクニン</t>
    </rPh>
    <phoneticPr fontId="2"/>
  </si>
  <si>
    <t>被験者の治験薬服薬状況の確認について支援が必要な場合に算定すること。なお、当該回数をカウントし、ウエイトを乗じた数値を当該項目のポイント数とする。</t>
    <rPh sb="0" eb="3">
      <t>ヒケンシャ</t>
    </rPh>
    <rPh sb="4" eb="7">
      <t>チケンヤク</t>
    </rPh>
    <rPh sb="7" eb="9">
      <t>フクヤク</t>
    </rPh>
    <rPh sb="9" eb="11">
      <t>ジョウキョウ</t>
    </rPh>
    <rPh sb="12" eb="14">
      <t>カクニン</t>
    </rPh>
    <rPh sb="18" eb="20">
      <t>シエン</t>
    </rPh>
    <rPh sb="21" eb="23">
      <t>ヒツヨウ</t>
    </rPh>
    <rPh sb="24" eb="26">
      <t>バアイ</t>
    </rPh>
    <rPh sb="27" eb="29">
      <t>サンテイ</t>
    </rPh>
    <rPh sb="37" eb="39">
      <t>トウガイ</t>
    </rPh>
    <rPh sb="39" eb="41">
      <t>カイスウ</t>
    </rPh>
    <phoneticPr fontId="2"/>
  </si>
  <si>
    <t>D　書類作成・その他</t>
    <rPh sb="2" eb="4">
      <t>ショルイ</t>
    </rPh>
    <rPh sb="4" eb="6">
      <t>サクセイ</t>
    </rPh>
    <rPh sb="9" eb="10">
      <t>タ</t>
    </rPh>
    <phoneticPr fontId="2"/>
  </si>
  <si>
    <t>D1</t>
    <phoneticPr fontId="2"/>
  </si>
  <si>
    <t>症例報告書の作成</t>
    <rPh sb="0" eb="2">
      <t>ショウレイ</t>
    </rPh>
    <rPh sb="2" eb="5">
      <t>ホウコクショ</t>
    </rPh>
    <rPh sb="6" eb="8">
      <t>サクセイ</t>
    </rPh>
    <phoneticPr fontId="2"/>
  </si>
  <si>
    <t>分冊数：</t>
    <rPh sb="0" eb="2">
      <t>ブンサツ</t>
    </rPh>
    <rPh sb="2" eb="3">
      <t>スウ</t>
    </rPh>
    <phoneticPr fontId="2"/>
  </si>
  <si>
    <t>症例報告書の作成支援が必要な場合に算定すること。なお、症例報告書の分冊数をカウントし、ウエイトを乗じた数値を当該項目のポイント数とする。</t>
    <rPh sb="0" eb="2">
      <t>ショウレイ</t>
    </rPh>
    <rPh sb="2" eb="5">
      <t>ホウコクショ</t>
    </rPh>
    <rPh sb="6" eb="8">
      <t>サクセイ</t>
    </rPh>
    <rPh sb="8" eb="10">
      <t>シエン</t>
    </rPh>
    <rPh sb="11" eb="13">
      <t>ヒツヨウ</t>
    </rPh>
    <rPh sb="14" eb="16">
      <t>バアイ</t>
    </rPh>
    <rPh sb="17" eb="19">
      <t>サンテイ</t>
    </rPh>
    <rPh sb="27" eb="29">
      <t>ショウレイ</t>
    </rPh>
    <rPh sb="29" eb="32">
      <t>ホウコクショ</t>
    </rPh>
    <rPh sb="33" eb="35">
      <t>ブンサツ</t>
    </rPh>
    <rPh sb="35" eb="36">
      <t>スウ</t>
    </rPh>
    <phoneticPr fontId="2"/>
  </si>
  <si>
    <t>D2</t>
    <phoneticPr fontId="2"/>
  </si>
  <si>
    <t>症例報告書の保管</t>
    <rPh sb="0" eb="2">
      <t>ショウレイ</t>
    </rPh>
    <rPh sb="2" eb="5">
      <t>ホウコクショ</t>
    </rPh>
    <rPh sb="6" eb="8">
      <t>ホカン</t>
    </rPh>
    <phoneticPr fontId="2"/>
  </si>
  <si>
    <t>試験実施中の症例報告書（紙媒体）の保管の支援が必要な場合に算定すること。</t>
    <rPh sb="0" eb="2">
      <t>シケン</t>
    </rPh>
    <rPh sb="2" eb="5">
      <t>ジッシチュウ</t>
    </rPh>
    <rPh sb="6" eb="8">
      <t>ショウレイ</t>
    </rPh>
    <rPh sb="8" eb="11">
      <t>ホウコクショ</t>
    </rPh>
    <rPh sb="12" eb="13">
      <t>カミ</t>
    </rPh>
    <rPh sb="13" eb="15">
      <t>バイタイ</t>
    </rPh>
    <rPh sb="17" eb="19">
      <t>ホカン</t>
    </rPh>
    <rPh sb="20" eb="22">
      <t>シエン</t>
    </rPh>
    <rPh sb="23" eb="25">
      <t>ヒツヨウ</t>
    </rPh>
    <rPh sb="26" eb="28">
      <t>バアイ</t>
    </rPh>
    <rPh sb="29" eb="31">
      <t>サンテイ</t>
    </rPh>
    <phoneticPr fontId="2"/>
  </si>
  <si>
    <t>D3</t>
  </si>
  <si>
    <t>SAE報告書の作成</t>
    <rPh sb="3" eb="5">
      <t>ホウコク</t>
    </rPh>
    <rPh sb="5" eb="6">
      <t>ショ</t>
    </rPh>
    <rPh sb="7" eb="9">
      <t>サクセイ</t>
    </rPh>
    <phoneticPr fontId="2"/>
  </si>
  <si>
    <t>SAE報告書の作成の支援が必要な場合に算定すること。</t>
    <rPh sb="3" eb="6">
      <t>ホウコクショ</t>
    </rPh>
    <rPh sb="7" eb="9">
      <t>サクセイ</t>
    </rPh>
    <rPh sb="10" eb="12">
      <t>シエン</t>
    </rPh>
    <rPh sb="13" eb="15">
      <t>ヒツヨウ</t>
    </rPh>
    <rPh sb="16" eb="18">
      <t>バアイ</t>
    </rPh>
    <rPh sb="19" eb="21">
      <t>サンテイ</t>
    </rPh>
    <phoneticPr fontId="2"/>
  </si>
  <si>
    <t>D4</t>
  </si>
  <si>
    <t>SAE報告書の提出</t>
    <rPh sb="3" eb="5">
      <t>ホウコク</t>
    </rPh>
    <rPh sb="5" eb="6">
      <t>ショ</t>
    </rPh>
    <rPh sb="7" eb="9">
      <t>テイシュツ</t>
    </rPh>
    <phoneticPr fontId="2"/>
  </si>
  <si>
    <t>SAE報告書の提出の支援が必要な場合に算定すること。</t>
    <rPh sb="3" eb="6">
      <t>ホウコクショ</t>
    </rPh>
    <rPh sb="7" eb="9">
      <t>テイシュツ</t>
    </rPh>
    <rPh sb="10" eb="12">
      <t>シエン</t>
    </rPh>
    <rPh sb="13" eb="15">
      <t>ヒツヨウ</t>
    </rPh>
    <rPh sb="16" eb="18">
      <t>バアイ</t>
    </rPh>
    <rPh sb="19" eb="21">
      <t>サンテイ</t>
    </rPh>
    <phoneticPr fontId="2"/>
  </si>
  <si>
    <t>D5</t>
  </si>
  <si>
    <t>他院への通知文書の作成</t>
    <rPh sb="0" eb="2">
      <t>タイン</t>
    </rPh>
    <rPh sb="4" eb="6">
      <t>ツウチ</t>
    </rPh>
    <rPh sb="6" eb="8">
      <t>ブンショ</t>
    </rPh>
    <rPh sb="9" eb="11">
      <t>サクセイ</t>
    </rPh>
    <phoneticPr fontId="2"/>
  </si>
  <si>
    <t>他院への通知文書の作成の支援が必要な場合に算定すること。</t>
    <rPh sb="0" eb="2">
      <t>タイン</t>
    </rPh>
    <rPh sb="4" eb="6">
      <t>ツウチ</t>
    </rPh>
    <rPh sb="6" eb="8">
      <t>ブンショ</t>
    </rPh>
    <rPh sb="9" eb="11">
      <t>サクセイ</t>
    </rPh>
    <rPh sb="12" eb="14">
      <t>シエン</t>
    </rPh>
    <rPh sb="15" eb="17">
      <t>ヒツヨウ</t>
    </rPh>
    <rPh sb="18" eb="20">
      <t>バアイ</t>
    </rPh>
    <rPh sb="21" eb="23">
      <t>サンテイ</t>
    </rPh>
    <phoneticPr fontId="2"/>
  </si>
  <si>
    <t>D6</t>
  </si>
  <si>
    <t>他院への通知文書の送付</t>
    <rPh sb="0" eb="2">
      <t>タイン</t>
    </rPh>
    <rPh sb="4" eb="6">
      <t>ツウチ</t>
    </rPh>
    <rPh sb="6" eb="8">
      <t>ブンショ</t>
    </rPh>
    <rPh sb="9" eb="11">
      <t>ソウフ</t>
    </rPh>
    <phoneticPr fontId="2"/>
  </si>
  <si>
    <t>他院への通知文書の送付の支援が必要な場合に算定すること。</t>
    <rPh sb="0" eb="2">
      <t>タイン</t>
    </rPh>
    <rPh sb="4" eb="6">
      <t>ツウチ</t>
    </rPh>
    <rPh sb="6" eb="8">
      <t>ブンショ</t>
    </rPh>
    <rPh sb="9" eb="11">
      <t>ソウフ</t>
    </rPh>
    <rPh sb="12" eb="14">
      <t>シエン</t>
    </rPh>
    <rPh sb="15" eb="17">
      <t>ヒツヨウ</t>
    </rPh>
    <rPh sb="18" eb="20">
      <t>バアイ</t>
    </rPh>
    <rPh sb="21" eb="23">
      <t>サンテイ</t>
    </rPh>
    <phoneticPr fontId="2"/>
  </si>
  <si>
    <t>D7</t>
  </si>
  <si>
    <t>実施状況報告書の作成</t>
    <rPh sb="0" eb="2">
      <t>ジッシ</t>
    </rPh>
    <rPh sb="2" eb="4">
      <t>ジョウキョウ</t>
    </rPh>
    <rPh sb="4" eb="6">
      <t>ホウコク</t>
    </rPh>
    <rPh sb="6" eb="7">
      <t>ショ</t>
    </rPh>
    <rPh sb="8" eb="10">
      <t>サクセイ</t>
    </rPh>
    <phoneticPr fontId="2"/>
  </si>
  <si>
    <t>実施状況報告書の作成の支援が必要な場合に算定すること。</t>
    <rPh sb="0" eb="2">
      <t>ジッシ</t>
    </rPh>
    <rPh sb="2" eb="4">
      <t>ジョウキョウ</t>
    </rPh>
    <rPh sb="4" eb="7">
      <t>ホウコクショ</t>
    </rPh>
    <rPh sb="8" eb="10">
      <t>サクセイ</t>
    </rPh>
    <rPh sb="11" eb="13">
      <t>シエン</t>
    </rPh>
    <rPh sb="14" eb="16">
      <t>ヒツヨウ</t>
    </rPh>
    <rPh sb="17" eb="19">
      <t>バアイ</t>
    </rPh>
    <rPh sb="20" eb="22">
      <t>サンテイ</t>
    </rPh>
    <phoneticPr fontId="2"/>
  </si>
  <si>
    <t>D8</t>
  </si>
  <si>
    <t>実施状況報告書の提出</t>
    <rPh sb="0" eb="2">
      <t>ジッシ</t>
    </rPh>
    <rPh sb="2" eb="4">
      <t>ジョウキョウ</t>
    </rPh>
    <rPh sb="4" eb="6">
      <t>ホウコク</t>
    </rPh>
    <rPh sb="6" eb="7">
      <t>ショ</t>
    </rPh>
    <rPh sb="8" eb="10">
      <t>テイシュツ</t>
    </rPh>
    <phoneticPr fontId="2"/>
  </si>
  <si>
    <t>実施状況報告書の提出の支援が必要な場合に算定すること。</t>
    <rPh sb="0" eb="2">
      <t>ジッシ</t>
    </rPh>
    <rPh sb="2" eb="4">
      <t>ジョウキョウ</t>
    </rPh>
    <rPh sb="4" eb="7">
      <t>ホウコクショ</t>
    </rPh>
    <rPh sb="8" eb="10">
      <t>テイシュツ</t>
    </rPh>
    <rPh sb="11" eb="13">
      <t>シエン</t>
    </rPh>
    <rPh sb="14" eb="16">
      <t>ヒツヨウ</t>
    </rPh>
    <rPh sb="17" eb="19">
      <t>バアイ</t>
    </rPh>
    <rPh sb="20" eb="22">
      <t>サンテイ</t>
    </rPh>
    <phoneticPr fontId="2"/>
  </si>
  <si>
    <t>D9</t>
  </si>
  <si>
    <t>終了報告書の作成</t>
    <rPh sb="0" eb="2">
      <t>シュウリョウ</t>
    </rPh>
    <rPh sb="2" eb="4">
      <t>ホウコク</t>
    </rPh>
    <rPh sb="4" eb="5">
      <t>ショ</t>
    </rPh>
    <rPh sb="6" eb="8">
      <t>サクセイ</t>
    </rPh>
    <phoneticPr fontId="2"/>
  </si>
  <si>
    <t>終了報告書の作成の支援が必要な場合に算定すること。</t>
    <rPh sb="0" eb="2">
      <t>シュウリョウ</t>
    </rPh>
    <rPh sb="2" eb="5">
      <t>ホウコクショ</t>
    </rPh>
    <rPh sb="6" eb="8">
      <t>サクセイ</t>
    </rPh>
    <rPh sb="9" eb="11">
      <t>シエン</t>
    </rPh>
    <rPh sb="12" eb="14">
      <t>ヒツヨウ</t>
    </rPh>
    <rPh sb="15" eb="17">
      <t>バアイ</t>
    </rPh>
    <rPh sb="18" eb="20">
      <t>サンテイ</t>
    </rPh>
    <phoneticPr fontId="2"/>
  </si>
  <si>
    <t>D10</t>
  </si>
  <si>
    <t>終了報告書の提出</t>
    <rPh sb="0" eb="2">
      <t>シュウリョウ</t>
    </rPh>
    <rPh sb="2" eb="4">
      <t>ホウコク</t>
    </rPh>
    <rPh sb="4" eb="5">
      <t>ショ</t>
    </rPh>
    <rPh sb="6" eb="8">
      <t>テイシュツ</t>
    </rPh>
    <phoneticPr fontId="2"/>
  </si>
  <si>
    <t>終了報告書の提出の支援が必要な場合に算定すること。</t>
    <rPh sb="0" eb="2">
      <t>シュウリョウ</t>
    </rPh>
    <rPh sb="2" eb="5">
      <t>ホウコクショ</t>
    </rPh>
    <rPh sb="6" eb="8">
      <t>テイシュツ</t>
    </rPh>
    <rPh sb="9" eb="11">
      <t>シエン</t>
    </rPh>
    <rPh sb="12" eb="14">
      <t>ヒツヨウ</t>
    </rPh>
    <rPh sb="15" eb="17">
      <t>バアイ</t>
    </rPh>
    <rPh sb="18" eb="20">
      <t>サンテイ</t>
    </rPh>
    <phoneticPr fontId="2"/>
  </si>
  <si>
    <t>D11</t>
  </si>
  <si>
    <t>主施設との連絡調整</t>
    <rPh sb="0" eb="1">
      <t>シュ</t>
    </rPh>
    <rPh sb="1" eb="3">
      <t>シセツ</t>
    </rPh>
    <rPh sb="5" eb="7">
      <t>レンラク</t>
    </rPh>
    <rPh sb="7" eb="9">
      <t>チョウセイ</t>
    </rPh>
    <phoneticPr fontId="2"/>
  </si>
  <si>
    <t>主施設との連絡調整について支援が必要な場合に算定すること。</t>
    <rPh sb="0" eb="1">
      <t>シュ</t>
    </rPh>
    <rPh sb="1" eb="3">
      <t>シセツ</t>
    </rPh>
    <rPh sb="5" eb="7">
      <t>レンラク</t>
    </rPh>
    <rPh sb="7" eb="9">
      <t>チョウセイ</t>
    </rPh>
    <rPh sb="13" eb="15">
      <t>シエン</t>
    </rPh>
    <rPh sb="16" eb="18">
      <t>ヒツヨウ</t>
    </rPh>
    <rPh sb="19" eb="21">
      <t>バアイ</t>
    </rPh>
    <rPh sb="22" eb="24">
      <t>サンテイ</t>
    </rPh>
    <phoneticPr fontId="2"/>
  </si>
  <si>
    <t>D12</t>
  </si>
  <si>
    <t>他の参加施設との連絡調整</t>
    <rPh sb="0" eb="1">
      <t>タ</t>
    </rPh>
    <rPh sb="2" eb="4">
      <t>サンカ</t>
    </rPh>
    <rPh sb="4" eb="6">
      <t>シセツ</t>
    </rPh>
    <rPh sb="8" eb="10">
      <t>レンラク</t>
    </rPh>
    <rPh sb="10" eb="12">
      <t>チョウセイ</t>
    </rPh>
    <phoneticPr fontId="2"/>
  </si>
  <si>
    <t>他の参加施設との連絡調整について支援が必要な場合に算定すること。</t>
    <rPh sb="0" eb="1">
      <t>タ</t>
    </rPh>
    <rPh sb="2" eb="4">
      <t>サンカ</t>
    </rPh>
    <rPh sb="4" eb="6">
      <t>シセツ</t>
    </rPh>
    <rPh sb="8" eb="10">
      <t>レンラク</t>
    </rPh>
    <rPh sb="10" eb="12">
      <t>チョウセイ</t>
    </rPh>
    <rPh sb="16" eb="18">
      <t>シエン</t>
    </rPh>
    <rPh sb="19" eb="21">
      <t>ヒツヨウ</t>
    </rPh>
    <rPh sb="22" eb="24">
      <t>バアイ</t>
    </rPh>
    <rPh sb="25" eb="27">
      <t>サンテイ</t>
    </rPh>
    <phoneticPr fontId="2"/>
  </si>
  <si>
    <t>D13</t>
  </si>
  <si>
    <t>各種記録の保管</t>
    <rPh sb="0" eb="2">
      <t>カクシュ</t>
    </rPh>
    <rPh sb="2" eb="4">
      <t>キロク</t>
    </rPh>
    <rPh sb="5" eb="7">
      <t>ホカン</t>
    </rPh>
    <phoneticPr fontId="2"/>
  </si>
  <si>
    <t>責任医師の作成する書類・記録の試験期間内における保管について支援が必要な場合に算定すること。</t>
    <rPh sb="0" eb="2">
      <t>セキニン</t>
    </rPh>
    <rPh sb="2" eb="4">
      <t>イシ</t>
    </rPh>
    <rPh sb="5" eb="7">
      <t>サクセイ</t>
    </rPh>
    <rPh sb="9" eb="11">
      <t>ショルイ</t>
    </rPh>
    <rPh sb="12" eb="14">
      <t>キロク</t>
    </rPh>
    <rPh sb="24" eb="26">
      <t>ホカン</t>
    </rPh>
    <rPh sb="30" eb="32">
      <t>シエン</t>
    </rPh>
    <rPh sb="33" eb="35">
      <t>ヒツヨウ</t>
    </rPh>
    <rPh sb="36" eb="38">
      <t>バアイ</t>
    </rPh>
    <rPh sb="39" eb="41">
      <t>サンテイ</t>
    </rPh>
    <phoneticPr fontId="2"/>
  </si>
  <si>
    <t>D14</t>
  </si>
  <si>
    <t>CRCを対象としたトレーニング</t>
    <rPh sb="4" eb="6">
      <t>タイショウ</t>
    </rPh>
    <phoneticPr fontId="2"/>
  </si>
  <si>
    <t>あり</t>
  </si>
  <si>
    <t>被験者登録または症例報告書の作成などの支援をCRCに要請する際に、CRCがIXRSシステム、EDCシステム等のトレーニングなどを要する場合に算定すること。</t>
    <rPh sb="0" eb="3">
      <t>ヒケンシャ</t>
    </rPh>
    <rPh sb="3" eb="5">
      <t>トウロク</t>
    </rPh>
    <rPh sb="8" eb="10">
      <t>ショウレイ</t>
    </rPh>
    <rPh sb="10" eb="13">
      <t>ホウコクショ</t>
    </rPh>
    <rPh sb="14" eb="16">
      <t>サクセイ</t>
    </rPh>
    <rPh sb="19" eb="21">
      <t>シエン</t>
    </rPh>
    <rPh sb="26" eb="28">
      <t>ヨウセイ</t>
    </rPh>
    <rPh sb="30" eb="31">
      <t>サイ</t>
    </rPh>
    <rPh sb="53" eb="54">
      <t>トウ</t>
    </rPh>
    <rPh sb="64" eb="65">
      <t>ヨウ</t>
    </rPh>
    <rPh sb="67" eb="69">
      <t>バアイ</t>
    </rPh>
    <rPh sb="70" eb="72">
      <t>サンテイ</t>
    </rPh>
    <phoneticPr fontId="2"/>
  </si>
  <si>
    <t>E　治験薬管理関係</t>
    <rPh sb="2" eb="5">
      <t>チケンヤク</t>
    </rPh>
    <rPh sb="5" eb="7">
      <t>カンリ</t>
    </rPh>
    <rPh sb="7" eb="9">
      <t>カンケイ</t>
    </rPh>
    <phoneticPr fontId="2"/>
  </si>
  <si>
    <t>E1</t>
    <phoneticPr fontId="2"/>
  </si>
  <si>
    <t>治験薬の剤型</t>
  </si>
  <si>
    <t>内服剤</t>
    <rPh sb="2" eb="3">
      <t>ザイ</t>
    </rPh>
    <phoneticPr fontId="2"/>
  </si>
  <si>
    <t>外用剤</t>
    <rPh sb="2" eb="3">
      <t>ザイ</t>
    </rPh>
    <phoneticPr fontId="2"/>
  </si>
  <si>
    <t>注射剤</t>
    <rPh sb="2" eb="3">
      <t>ザイ</t>
    </rPh>
    <phoneticPr fontId="2"/>
  </si>
  <si>
    <t>剤型が異なる治験薬（または治験薬に準じて主施設から提供される薬剤・治験薬と同等に管理を求められる薬剤）を組み合わせて使用する場合には、ポイント数が高くなるよう算定すること。</t>
    <rPh sb="0" eb="2">
      <t>ザイケイ</t>
    </rPh>
    <rPh sb="3" eb="4">
      <t>コト</t>
    </rPh>
    <rPh sb="6" eb="9">
      <t>チケンヤク</t>
    </rPh>
    <rPh sb="20" eb="21">
      <t>シュ</t>
    </rPh>
    <rPh sb="21" eb="23">
      <t>シセツ</t>
    </rPh>
    <rPh sb="52" eb="53">
      <t>ク</t>
    </rPh>
    <rPh sb="54" eb="55">
      <t>ア</t>
    </rPh>
    <rPh sb="58" eb="60">
      <t>シヨウ</t>
    </rPh>
    <rPh sb="62" eb="64">
      <t>バアイ</t>
    </rPh>
    <rPh sb="71" eb="72">
      <t>スウ</t>
    </rPh>
    <rPh sb="73" eb="74">
      <t>タカ</t>
    </rPh>
    <rPh sb="79" eb="81">
      <t>サンテイ</t>
    </rPh>
    <phoneticPr fontId="2"/>
  </si>
  <si>
    <t>E2</t>
    <phoneticPr fontId="2"/>
  </si>
  <si>
    <t>非盲検担当者の設置</t>
    <rPh sb="0" eb="1">
      <t>ヒ</t>
    </rPh>
    <rPh sb="1" eb="3">
      <t>モウケン</t>
    </rPh>
    <rPh sb="3" eb="6">
      <t>タントウシャ</t>
    </rPh>
    <rPh sb="7" eb="9">
      <t>セッチ</t>
    </rPh>
    <phoneticPr fontId="2"/>
  </si>
  <si>
    <t>あり</t>
    <phoneticPr fontId="2"/>
  </si>
  <si>
    <t>二重盲検試験で非盲検担当者の設置がプロトコル等に規定されている場合に算定すること。</t>
    <rPh sb="0" eb="2">
      <t>ニジュウ</t>
    </rPh>
    <rPh sb="2" eb="4">
      <t>モウケン</t>
    </rPh>
    <rPh sb="4" eb="6">
      <t>シケン</t>
    </rPh>
    <rPh sb="7" eb="8">
      <t>ヒ</t>
    </rPh>
    <rPh sb="8" eb="10">
      <t>モウケン</t>
    </rPh>
    <rPh sb="10" eb="13">
      <t>タントウシャ</t>
    </rPh>
    <rPh sb="14" eb="16">
      <t>セッチ</t>
    </rPh>
    <rPh sb="22" eb="23">
      <t>トウ</t>
    </rPh>
    <rPh sb="24" eb="26">
      <t>キテイ</t>
    </rPh>
    <rPh sb="31" eb="33">
      <t>バアイ</t>
    </rPh>
    <rPh sb="34" eb="36">
      <t>サンテイ</t>
    </rPh>
    <phoneticPr fontId="2"/>
  </si>
  <si>
    <t>E3</t>
    <phoneticPr fontId="2"/>
  </si>
  <si>
    <t>調剤及び出庫回数</t>
  </si>
  <si>
    <t>回数：</t>
  </si>
  <si>
    <t>1名の被験者に予定される治験薬（または治験薬に準じて主施設から提供される薬剤）の調剤及び出庫の回数をカウントし、ウエイトを乗じた数値を当該項目のポイントとする。なお、投与回数が固定されていない場合には、想定される投与回数の平均値としてもかまわない。ただし、実際の投与回数が著しく平均値を越えていた場合には、試験終了時に追加算定すること。</t>
    <rPh sb="26" eb="27">
      <t>シュ</t>
    </rPh>
    <rPh sb="27" eb="29">
      <t>シセツ</t>
    </rPh>
    <rPh sb="61" eb="62">
      <t>ジョウ</t>
    </rPh>
    <rPh sb="64" eb="66">
      <t>スウチ</t>
    </rPh>
    <rPh sb="67" eb="69">
      <t>トウガイ</t>
    </rPh>
    <rPh sb="69" eb="71">
      <t>コウモク</t>
    </rPh>
    <rPh sb="85" eb="87">
      <t>カイスウ</t>
    </rPh>
    <rPh sb="108" eb="110">
      <t>カイスウ</t>
    </rPh>
    <rPh sb="133" eb="135">
      <t>カイスウ</t>
    </rPh>
    <phoneticPr fontId="2"/>
  </si>
  <si>
    <t>E4</t>
  </si>
  <si>
    <t>調製の有無</t>
    <phoneticPr fontId="2"/>
  </si>
  <si>
    <t>抗がん剤</t>
    <rPh sb="0" eb="1">
      <t>コウ</t>
    </rPh>
    <rPh sb="3" eb="4">
      <t>ザイ</t>
    </rPh>
    <phoneticPr fontId="2"/>
  </si>
  <si>
    <t>治験薬（または治験薬に準じて主施設から提供される薬剤）について溶解等の調製を行う場合に算定すること。</t>
    <rPh sb="0" eb="3">
      <t>チケンヤク</t>
    </rPh>
    <rPh sb="14" eb="15">
      <t>シュ</t>
    </rPh>
    <rPh sb="15" eb="17">
      <t>シセツ</t>
    </rPh>
    <rPh sb="31" eb="33">
      <t>ヨウカイ</t>
    </rPh>
    <rPh sb="33" eb="34">
      <t>トウ</t>
    </rPh>
    <rPh sb="35" eb="37">
      <t>チョウセイ</t>
    </rPh>
    <rPh sb="38" eb="39">
      <t>オコナ</t>
    </rPh>
    <rPh sb="40" eb="42">
      <t>バアイ</t>
    </rPh>
    <rPh sb="43" eb="45">
      <t>サンテイ</t>
    </rPh>
    <phoneticPr fontId="2"/>
  </si>
  <si>
    <t>E5</t>
  </si>
  <si>
    <t>保存条件</t>
    <rPh sb="2" eb="4">
      <t>ジョウケン</t>
    </rPh>
    <phoneticPr fontId="2"/>
  </si>
  <si>
    <t>室温（冷蔵庫・恒温槽・冷凍庫以外）</t>
    <rPh sb="0" eb="2">
      <t>シツオン</t>
    </rPh>
    <rPh sb="3" eb="6">
      <t>レイゾウコ</t>
    </rPh>
    <rPh sb="7" eb="10">
      <t>コウオンソウ</t>
    </rPh>
    <rPh sb="11" eb="14">
      <t>レイトウコ</t>
    </rPh>
    <rPh sb="14" eb="16">
      <t>イガイ</t>
    </rPh>
    <phoneticPr fontId="2"/>
  </si>
  <si>
    <t>冷蔵庫又は恒温槽</t>
    <rPh sb="0" eb="3">
      <t>レイゾウコ</t>
    </rPh>
    <rPh sb="3" eb="4">
      <t>マタ</t>
    </rPh>
    <rPh sb="5" eb="8">
      <t>コウオンソウ</t>
    </rPh>
    <phoneticPr fontId="2"/>
  </si>
  <si>
    <t>冷凍庫</t>
    <rPh sb="0" eb="3">
      <t>レイトウコ</t>
    </rPh>
    <phoneticPr fontId="2"/>
  </si>
  <si>
    <t>保管方法が異なる治験薬（または治験薬に準じて主施設から提供される薬剤）がある場合には、ポイント数が高くなるよう算定すること。また、室温保管が規定されている治験薬等を恒温槽や冷蔵庫にて保管する場合は、「冷蔵庫又は恒温槽」として算定すること。</t>
    <rPh sb="0" eb="2">
      <t>ホカン</t>
    </rPh>
    <rPh sb="2" eb="4">
      <t>ホウホウ</t>
    </rPh>
    <rPh sb="5" eb="6">
      <t>コト</t>
    </rPh>
    <rPh sb="8" eb="11">
      <t>チケンヤク</t>
    </rPh>
    <rPh sb="22" eb="23">
      <t>シュ</t>
    </rPh>
    <rPh sb="23" eb="25">
      <t>シセツ</t>
    </rPh>
    <rPh sb="38" eb="40">
      <t>バアイ</t>
    </rPh>
    <rPh sb="47" eb="48">
      <t>スウ</t>
    </rPh>
    <rPh sb="49" eb="50">
      <t>タカ</t>
    </rPh>
    <rPh sb="55" eb="57">
      <t>サンテイ</t>
    </rPh>
    <rPh sb="65" eb="67">
      <t>シツオン</t>
    </rPh>
    <rPh sb="67" eb="69">
      <t>ホカン</t>
    </rPh>
    <rPh sb="70" eb="72">
      <t>キテイ</t>
    </rPh>
    <rPh sb="77" eb="80">
      <t>チケンヤク</t>
    </rPh>
    <rPh sb="80" eb="81">
      <t>トウ</t>
    </rPh>
    <rPh sb="82" eb="85">
      <t>コウオンソウ</t>
    </rPh>
    <rPh sb="86" eb="89">
      <t>レイゾウコ</t>
    </rPh>
    <rPh sb="91" eb="93">
      <t>ホカン</t>
    </rPh>
    <rPh sb="95" eb="97">
      <t>バアイ</t>
    </rPh>
    <rPh sb="100" eb="103">
      <t>レイゾウコ</t>
    </rPh>
    <rPh sb="103" eb="104">
      <t>マタ</t>
    </rPh>
    <rPh sb="105" eb="108">
      <t>コウオンソウ</t>
    </rPh>
    <rPh sb="112" eb="114">
      <t>サンテイ</t>
    </rPh>
    <phoneticPr fontId="2"/>
  </si>
  <si>
    <t>E6</t>
  </si>
  <si>
    <t>特殊説明文書等の添付</t>
  </si>
  <si>
    <t>有</t>
    <phoneticPr fontId="2"/>
  </si>
  <si>
    <t>治験薬を被験者に交付する際に、薬袋の他に何らかの説明資料を添付する場合に算定すること。</t>
    <rPh sb="0" eb="3">
      <t>チケンヤク</t>
    </rPh>
    <rPh sb="4" eb="7">
      <t>ヒケンシャ</t>
    </rPh>
    <rPh sb="8" eb="10">
      <t>コウフ</t>
    </rPh>
    <rPh sb="12" eb="13">
      <t>サイ</t>
    </rPh>
    <rPh sb="15" eb="17">
      <t>ヤクタイ</t>
    </rPh>
    <rPh sb="18" eb="19">
      <t>ホカ</t>
    </rPh>
    <rPh sb="20" eb="21">
      <t>ナン</t>
    </rPh>
    <rPh sb="24" eb="26">
      <t>セツメイ</t>
    </rPh>
    <rPh sb="26" eb="28">
      <t>シリョウ</t>
    </rPh>
    <rPh sb="29" eb="31">
      <t>テンプ</t>
    </rPh>
    <rPh sb="33" eb="35">
      <t>バアイ</t>
    </rPh>
    <rPh sb="36" eb="38">
      <t>サンテイ</t>
    </rPh>
    <phoneticPr fontId="2"/>
  </si>
  <si>
    <t>E7</t>
  </si>
  <si>
    <t>治験薬の規制種目</t>
    <rPh sb="4" eb="6">
      <t>キセイ</t>
    </rPh>
    <phoneticPr fontId="2"/>
  </si>
  <si>
    <t>毒・劇薬</t>
    <phoneticPr fontId="2"/>
  </si>
  <si>
    <t>向精神薬</t>
    <phoneticPr fontId="2"/>
  </si>
  <si>
    <t>放射性医薬品・麻薬</t>
    <rPh sb="0" eb="3">
      <t>ホウシャセイ</t>
    </rPh>
    <rPh sb="3" eb="6">
      <t>イヤクヒン</t>
    </rPh>
    <phoneticPr fontId="2"/>
  </si>
  <si>
    <t>治験薬（または治験薬に準じて主施設から提供される薬剤）の種類が複数ある場合や一つの治験薬が複数の規制種目に分類できる場合には、ポイントが高くなるよう算定すること。</t>
    <rPh sb="14" eb="15">
      <t>シュ</t>
    </rPh>
    <rPh sb="15" eb="17">
      <t>シセツ</t>
    </rPh>
    <rPh sb="28" eb="30">
      <t>シュルイ</t>
    </rPh>
    <rPh sb="31" eb="33">
      <t>フクスウ</t>
    </rPh>
    <rPh sb="35" eb="37">
      <t>バアイ</t>
    </rPh>
    <rPh sb="38" eb="39">
      <t>ヒト</t>
    </rPh>
    <rPh sb="41" eb="44">
      <t>チケンヤク</t>
    </rPh>
    <rPh sb="45" eb="47">
      <t>フクスウ</t>
    </rPh>
    <rPh sb="48" eb="50">
      <t>キセイ</t>
    </rPh>
    <rPh sb="50" eb="52">
      <t>シュモク</t>
    </rPh>
    <rPh sb="53" eb="55">
      <t>ブンルイ</t>
    </rPh>
    <rPh sb="58" eb="60">
      <t>バアイ</t>
    </rPh>
    <rPh sb="68" eb="69">
      <t>タカ</t>
    </rPh>
    <rPh sb="74" eb="76">
      <t>サンテイ</t>
    </rPh>
    <phoneticPr fontId="2"/>
  </si>
  <si>
    <t>E8</t>
  </si>
  <si>
    <t>使用済み容器の回収</t>
    <rPh sb="0" eb="2">
      <t>シヨウ</t>
    </rPh>
    <rPh sb="2" eb="3">
      <t>ズ</t>
    </rPh>
    <rPh sb="4" eb="6">
      <t>ヨウキ</t>
    </rPh>
    <rPh sb="7" eb="9">
      <t>カイシュウ</t>
    </rPh>
    <phoneticPr fontId="2"/>
  </si>
  <si>
    <t>有</t>
    <phoneticPr fontId="2"/>
  </si>
  <si>
    <t>使用済みのPTPシートやバイアルを回収し、モニターの確認が済むまで保管する必要がある場合に算定すること。</t>
    <rPh sb="0" eb="2">
      <t>シヨウ</t>
    </rPh>
    <rPh sb="2" eb="3">
      <t>ズ</t>
    </rPh>
    <rPh sb="17" eb="19">
      <t>カイシュウ</t>
    </rPh>
    <rPh sb="26" eb="28">
      <t>カクニン</t>
    </rPh>
    <rPh sb="29" eb="30">
      <t>ス</t>
    </rPh>
    <rPh sb="33" eb="35">
      <t>ホカン</t>
    </rPh>
    <rPh sb="37" eb="39">
      <t>ヒツヨウ</t>
    </rPh>
    <rPh sb="42" eb="44">
      <t>バアイ</t>
    </rPh>
    <rPh sb="45" eb="47">
      <t>サンテイ</t>
    </rPh>
    <phoneticPr fontId="2"/>
  </si>
  <si>
    <t>E9</t>
  </si>
  <si>
    <t>治験薬の他に管理が必要な薬剤</t>
    <rPh sb="0" eb="3">
      <t>チケンヤク</t>
    </rPh>
    <rPh sb="4" eb="5">
      <t>ホカ</t>
    </rPh>
    <rPh sb="6" eb="8">
      <t>カンリ</t>
    </rPh>
    <rPh sb="9" eb="11">
      <t>ヒツヨウ</t>
    </rPh>
    <rPh sb="12" eb="14">
      <t>ヤクザイ</t>
    </rPh>
    <phoneticPr fontId="2"/>
  </si>
  <si>
    <t>×</t>
    <phoneticPr fontId="2"/>
  </si>
  <si>
    <t>種類数：</t>
    <rPh sb="0" eb="2">
      <t>シュルイ</t>
    </rPh>
    <rPh sb="2" eb="3">
      <t>スウ</t>
    </rPh>
    <phoneticPr fontId="2"/>
  </si>
  <si>
    <t>治験薬（被験薬または対照薬）以外に主施設から提供される薬剤がある場合に算定すること。</t>
    <rPh sb="0" eb="3">
      <t>チケンヤク</t>
    </rPh>
    <rPh sb="4" eb="5">
      <t>ヒ</t>
    </rPh>
    <rPh sb="5" eb="6">
      <t>ケン</t>
    </rPh>
    <rPh sb="6" eb="7">
      <t>ヤク</t>
    </rPh>
    <rPh sb="10" eb="12">
      <t>タイショウ</t>
    </rPh>
    <rPh sb="12" eb="13">
      <t>ヤク</t>
    </rPh>
    <rPh sb="14" eb="16">
      <t>イガイ</t>
    </rPh>
    <rPh sb="17" eb="18">
      <t>シュ</t>
    </rPh>
    <rPh sb="18" eb="20">
      <t>シセツ</t>
    </rPh>
    <rPh sb="22" eb="24">
      <t>テイキョウ</t>
    </rPh>
    <rPh sb="27" eb="29">
      <t>ヤクザイ</t>
    </rPh>
    <rPh sb="32" eb="34">
      <t>バアイ</t>
    </rPh>
    <rPh sb="35" eb="37">
      <t>サンテイ</t>
    </rPh>
    <phoneticPr fontId="2"/>
  </si>
  <si>
    <t>E10</t>
  </si>
  <si>
    <t>処方医の確認</t>
    <rPh sb="0" eb="2">
      <t>ショホウ</t>
    </rPh>
    <rPh sb="2" eb="3">
      <t>イ</t>
    </rPh>
    <rPh sb="4" eb="6">
      <t>カクニン</t>
    </rPh>
    <phoneticPr fontId="2"/>
  </si>
  <si>
    <t>責任医師・分担医師の人数：</t>
    <rPh sb="0" eb="2">
      <t>セキニン</t>
    </rPh>
    <rPh sb="2" eb="4">
      <t>イシ</t>
    </rPh>
    <rPh sb="5" eb="7">
      <t>ブンタン</t>
    </rPh>
    <rPh sb="7" eb="9">
      <t>イシ</t>
    </rPh>
    <rPh sb="10" eb="12">
      <t>ニンズウ</t>
    </rPh>
    <phoneticPr fontId="2"/>
  </si>
  <si>
    <t>責任医師及び分担医師の合計人数を算定すること。</t>
    <rPh sb="0" eb="2">
      <t>セキニン</t>
    </rPh>
    <rPh sb="2" eb="4">
      <t>イシ</t>
    </rPh>
    <rPh sb="4" eb="5">
      <t>オヨ</t>
    </rPh>
    <rPh sb="6" eb="8">
      <t>ブンタン</t>
    </rPh>
    <rPh sb="8" eb="10">
      <t>イシ</t>
    </rPh>
    <rPh sb="11" eb="13">
      <t>ゴウケイ</t>
    </rPh>
    <rPh sb="13" eb="15">
      <t>ニンズウ</t>
    </rPh>
    <rPh sb="16" eb="18">
      <t>サンテイ</t>
    </rPh>
    <phoneticPr fontId="2"/>
  </si>
  <si>
    <t>E11</t>
  </si>
  <si>
    <t>治験薬規格数</t>
    <phoneticPr fontId="2"/>
  </si>
  <si>
    <t>規格数：</t>
    <rPh sb="0" eb="2">
      <t>キカク</t>
    </rPh>
    <rPh sb="2" eb="3">
      <t>スウ</t>
    </rPh>
    <phoneticPr fontId="2"/>
  </si>
  <si>
    <t>治験薬（または治験薬に準じて主施設から提供される薬剤）の含量規格が複数ある場合に算定すること。ただし、盲検化されており外観から識別できない場合には1規格とカウントする。</t>
    <rPh sb="0" eb="3">
      <t>チケンヤク</t>
    </rPh>
    <rPh sb="14" eb="15">
      <t>シュ</t>
    </rPh>
    <rPh sb="15" eb="17">
      <t>シセツ</t>
    </rPh>
    <rPh sb="28" eb="30">
      <t>ガンリョウ</t>
    </rPh>
    <rPh sb="30" eb="32">
      <t>キカク</t>
    </rPh>
    <rPh sb="33" eb="35">
      <t>フクスウ</t>
    </rPh>
    <rPh sb="37" eb="39">
      <t>バアイ</t>
    </rPh>
    <rPh sb="40" eb="42">
      <t>サンテイ</t>
    </rPh>
    <rPh sb="51" eb="54">
      <t>モウケンカ</t>
    </rPh>
    <rPh sb="59" eb="61">
      <t>ガイカン</t>
    </rPh>
    <rPh sb="63" eb="65">
      <t>シキベツ</t>
    </rPh>
    <rPh sb="69" eb="71">
      <t>バアイ</t>
    </rPh>
    <rPh sb="74" eb="76">
      <t>キカク</t>
    </rPh>
    <phoneticPr fontId="2"/>
  </si>
  <si>
    <t>E12</t>
  </si>
  <si>
    <r>
      <t>治験薬管理者を対象とした</t>
    </r>
    <r>
      <rPr>
        <sz val="10"/>
        <rFont val="ＭＳ Ｐゴシック"/>
        <family val="3"/>
        <charset val="128"/>
      </rPr>
      <t>トレーニング</t>
    </r>
    <rPh sb="0" eb="3">
      <t>チケンヤク</t>
    </rPh>
    <rPh sb="3" eb="5">
      <t>カンリ</t>
    </rPh>
    <rPh sb="5" eb="6">
      <t>シャ</t>
    </rPh>
    <rPh sb="7" eb="9">
      <t>タイショウ</t>
    </rPh>
    <phoneticPr fontId="2"/>
  </si>
  <si>
    <t>あり</t>
    <phoneticPr fontId="2"/>
  </si>
  <si>
    <t>治験薬を管理する者（調剤や調製等を行うスタッフを含む）が、GCPやEDC、IXRS等のトレーニングなどを要する場合に算定すること。</t>
    <rPh sb="0" eb="3">
      <t>チケンヤク</t>
    </rPh>
    <rPh sb="4" eb="6">
      <t>カンリ</t>
    </rPh>
    <rPh sb="8" eb="9">
      <t>モノ</t>
    </rPh>
    <rPh sb="10" eb="12">
      <t>チョウザイ</t>
    </rPh>
    <rPh sb="13" eb="15">
      <t>チョウセイ</t>
    </rPh>
    <rPh sb="17" eb="18">
      <t>オコナ</t>
    </rPh>
    <rPh sb="24" eb="25">
      <t>フク</t>
    </rPh>
    <rPh sb="41" eb="42">
      <t>トウ</t>
    </rPh>
    <phoneticPr fontId="2"/>
  </si>
  <si>
    <t>E13</t>
  </si>
  <si>
    <t>治験薬の保存・管理期間</t>
    <rPh sb="0" eb="3">
      <t>チケンヤク</t>
    </rPh>
    <rPh sb="4" eb="6">
      <t>ホゾン</t>
    </rPh>
    <rPh sb="7" eb="9">
      <t>カンリ</t>
    </rPh>
    <rPh sb="9" eb="11">
      <t>キカン</t>
    </rPh>
    <phoneticPr fontId="2"/>
  </si>
  <si>
    <t>治験薬交付予定日：</t>
    <rPh sb="0" eb="3">
      <t>チケンヤク</t>
    </rPh>
    <rPh sb="3" eb="5">
      <t>コウフ</t>
    </rPh>
    <rPh sb="5" eb="8">
      <t>ヨテイビ</t>
    </rPh>
    <phoneticPr fontId="2"/>
  </si>
  <si>
    <t>治験薬回収予定日：</t>
    <rPh sb="0" eb="3">
      <t>チケンヤク</t>
    </rPh>
    <rPh sb="3" eb="5">
      <t>カイシュウ</t>
    </rPh>
    <rPh sb="5" eb="7">
      <t>ヨテイ</t>
    </rPh>
    <rPh sb="7" eb="8">
      <t>ニチ</t>
    </rPh>
    <phoneticPr fontId="2"/>
  </si>
  <si>
    <t>ヶ月</t>
    <rPh sb="1" eb="2">
      <t>ゲツ</t>
    </rPh>
    <phoneticPr fontId="2"/>
  </si>
  <si>
    <t>治験薬の搬入から返却までの予定期間を算定すること。なお、治験期間が延長された場合には、改めて算定し、契約変更等の手続きをとることとする。</t>
    <rPh sb="0" eb="3">
      <t>チケンヤク</t>
    </rPh>
    <rPh sb="4" eb="6">
      <t>ハンニュウ</t>
    </rPh>
    <rPh sb="8" eb="10">
      <t>ヘンキャク</t>
    </rPh>
    <rPh sb="13" eb="15">
      <t>ヨテイ</t>
    </rPh>
    <rPh sb="15" eb="17">
      <t>キカン</t>
    </rPh>
    <rPh sb="18" eb="20">
      <t>サンテイ</t>
    </rPh>
    <rPh sb="28" eb="30">
      <t>チケン</t>
    </rPh>
    <rPh sb="30" eb="32">
      <t>キカン</t>
    </rPh>
    <rPh sb="33" eb="35">
      <t>エンチョウ</t>
    </rPh>
    <rPh sb="38" eb="40">
      <t>バアイ</t>
    </rPh>
    <rPh sb="43" eb="44">
      <t>アラタ</t>
    </rPh>
    <rPh sb="46" eb="48">
      <t>サンテイ</t>
    </rPh>
    <rPh sb="50" eb="52">
      <t>ケイヤク</t>
    </rPh>
    <rPh sb="52" eb="54">
      <t>ヘンコウ</t>
    </rPh>
    <rPh sb="54" eb="55">
      <t>トウ</t>
    </rPh>
    <rPh sb="56" eb="58">
      <t>テツヅ</t>
    </rPh>
    <phoneticPr fontId="2"/>
  </si>
  <si>
    <t>合計ポイント数</t>
    <phoneticPr fontId="2"/>
  </si>
  <si>
    <t>A×C + B + D =</t>
    <phoneticPr fontId="2"/>
  </si>
  <si>
    <t>A×E =</t>
    <phoneticPr fontId="2"/>
  </si>
  <si>
    <t>●</t>
    <phoneticPr fontId="2"/>
  </si>
  <si>
    <t>A　試験デザイン関係</t>
    <phoneticPr fontId="2"/>
  </si>
  <si>
    <t>B 事前準備</t>
    <phoneticPr fontId="2"/>
  </si>
  <si>
    <t>C　Visit対応</t>
    <phoneticPr fontId="2"/>
  </si>
  <si>
    <t>D　書類作成・その他</t>
    <phoneticPr fontId="2"/>
  </si>
  <si>
    <t>E　治験薬管理関係</t>
    <phoneticPr fontId="2"/>
  </si>
  <si>
    <t>A×C</t>
    <phoneticPr fontId="2"/>
  </si>
  <si>
    <t>A×E</t>
    <phoneticPr fontId="2"/>
  </si>
  <si>
    <t>YC書式086</t>
    <rPh sb="2" eb="4">
      <t>ショシキ</t>
    </rPh>
    <phoneticPr fontId="2"/>
  </si>
  <si>
    <t>YC書式087</t>
    <rPh sb="2" eb="4">
      <t>ショシキ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</si>
</sst>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176" formatCode="&quot;×&quot;0&quot;円×予定症例数&quot;"/>
    <numFmt numFmtId="177" formatCode="0&quot;回&quot;"/>
    <numFmt numFmtId="178" formatCode="0&quot;ポイント&quot;"/>
    <numFmt numFmtId="179" formatCode="0&quot;名&quot;"/>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strike/>
      <sz val="11"/>
      <color theme="1"/>
      <name val="ＭＳ Ｐゴシック"/>
      <family val="2"/>
      <charset val="128"/>
      <scheme val="minor"/>
    </font>
    <font>
      <strike/>
      <sz val="11"/>
      <color theme="1"/>
      <name val="ＭＳ Ｐゴシック"/>
      <family val="3"/>
      <charset val="128"/>
      <scheme val="minor"/>
    </font>
    <font>
      <sz val="11"/>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2"/>
      <color rgb="FF0070C0"/>
      <name val="ＭＳ Ｐゴシック"/>
      <family val="3"/>
      <charset val="128"/>
      <scheme val="minor"/>
    </font>
    <font>
      <sz val="12"/>
      <color rgb="FFFF0000"/>
      <name val="ＭＳ Ｐゴシック"/>
      <family val="3"/>
      <charset val="128"/>
      <scheme val="minor"/>
    </font>
    <font>
      <sz val="12"/>
      <color theme="1"/>
      <name val="ＭＳ Ｐゴシック"/>
      <family val="3"/>
      <charset val="128"/>
      <scheme val="minor"/>
    </font>
    <font>
      <sz val="12"/>
      <color rgb="FFFF0000"/>
      <name val="ＭＳ Ｐゴシック"/>
      <family val="2"/>
      <charset val="128"/>
      <scheme val="minor"/>
    </font>
    <font>
      <sz val="12"/>
      <color rgb="FF0070C0"/>
      <name val="ＭＳ Ｐゴシック"/>
      <family val="2"/>
      <charset val="128"/>
      <scheme val="minor"/>
    </font>
    <font>
      <sz val="12"/>
      <color rgb="FF00B050"/>
      <name val="ＭＳ Ｐゴシック"/>
      <family val="3"/>
      <charset val="128"/>
      <scheme val="minor"/>
    </font>
    <font>
      <sz val="12"/>
      <color rgb="FF00B050"/>
      <name val="ＭＳ Ｐゴシック"/>
      <family val="2"/>
      <charset val="128"/>
      <scheme val="minor"/>
    </font>
    <font>
      <sz val="12"/>
      <name val="ＭＳ Ｐゴシック"/>
      <family val="2"/>
      <charset val="128"/>
      <scheme val="minor"/>
    </font>
    <font>
      <sz val="9"/>
      <name val="ＭＳ Ｐゴシック"/>
      <family val="2"/>
      <charset val="128"/>
      <scheme val="minor"/>
    </font>
    <font>
      <sz val="9"/>
      <color theme="1"/>
      <name val="ＭＳ Ｐゴシック"/>
      <family val="3"/>
      <charset val="128"/>
      <scheme val="minor"/>
    </font>
    <font>
      <sz val="10"/>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6"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pplyProtection="1">
      <alignment vertical="top"/>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0" fillId="0" borderId="0" xfId="0" applyBorder="1">
      <alignment vertical="center"/>
    </xf>
    <xf numFmtId="38" fontId="0" fillId="0" borderId="0" xfId="1" applyFont="1">
      <alignment vertical="center"/>
    </xf>
    <xf numFmtId="0" fontId="8" fillId="0" borderId="0" xfId="0" applyFont="1" applyFill="1" applyAlignment="1">
      <alignment horizontal="right" vertical="center"/>
    </xf>
    <xf numFmtId="0" fontId="0" fillId="0" borderId="0" xfId="0" applyFill="1">
      <alignment vertical="center"/>
    </xf>
    <xf numFmtId="0" fontId="0" fillId="0" borderId="0" xfId="0" applyFill="1" applyBorder="1">
      <alignment vertical="center"/>
    </xf>
    <xf numFmtId="0" fontId="0" fillId="0" borderId="0" xfId="0" applyAlignment="1" applyProtection="1">
      <alignment horizontal="center" vertical="center"/>
    </xf>
    <xf numFmtId="0" fontId="0" fillId="0" borderId="0" xfId="0" applyFill="1" applyProtection="1">
      <alignment vertical="center"/>
    </xf>
    <xf numFmtId="0" fontId="6" fillId="3" borderId="4"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13" fillId="0" borderId="0" xfId="0" applyFont="1">
      <alignment vertical="center"/>
    </xf>
    <xf numFmtId="0" fontId="0" fillId="0" borderId="2" xfId="0" applyFont="1" applyFill="1" applyBorder="1" applyAlignment="1">
      <alignment vertical="center"/>
    </xf>
    <xf numFmtId="0" fontId="14" fillId="0" borderId="0" xfId="0" applyFont="1">
      <alignment vertical="center"/>
    </xf>
    <xf numFmtId="0" fontId="15" fillId="0" borderId="0" xfId="0" applyFont="1" applyBorder="1">
      <alignment vertical="center"/>
    </xf>
    <xf numFmtId="0" fontId="15" fillId="0" borderId="0" xfId="0" applyFont="1" applyFill="1">
      <alignment vertical="center"/>
    </xf>
    <xf numFmtId="0" fontId="15" fillId="0" borderId="0" xfId="0" applyFont="1" applyFill="1" applyBorder="1">
      <alignment vertical="center"/>
    </xf>
    <xf numFmtId="9" fontId="0" fillId="0" borderId="0" xfId="4" applyFont="1">
      <alignment vertical="center"/>
    </xf>
    <xf numFmtId="0" fontId="11" fillId="0" borderId="0" xfId="0" applyFont="1">
      <alignment vertical="center"/>
    </xf>
    <xf numFmtId="6" fontId="0" fillId="0" borderId="0" xfId="0" applyNumberFormat="1">
      <alignment vertical="center"/>
    </xf>
    <xf numFmtId="8" fontId="0" fillId="0" borderId="0" xfId="0" applyNumberFormat="1">
      <alignment vertical="center"/>
    </xf>
    <xf numFmtId="6" fontId="0" fillId="0" borderId="0" xfId="3" applyFont="1">
      <alignment vertical="center"/>
    </xf>
    <xf numFmtId="6" fontId="0" fillId="0" borderId="0" xfId="0" applyNumberFormat="1" applyFill="1" applyAlignment="1">
      <alignment vertical="center"/>
    </xf>
    <xf numFmtId="0" fontId="0" fillId="0" borderId="0" xfId="0" applyFill="1" applyAlignment="1">
      <alignment vertical="center"/>
    </xf>
    <xf numFmtId="0" fontId="17" fillId="0" borderId="0" xfId="0" applyFont="1" applyFill="1">
      <alignment vertical="center"/>
    </xf>
    <xf numFmtId="0" fontId="18" fillId="0" borderId="0" xfId="0" applyFont="1" applyFill="1" applyBorder="1">
      <alignment vertical="center"/>
    </xf>
    <xf numFmtId="0" fontId="12" fillId="0" borderId="0" xfId="0" applyFont="1" applyFill="1">
      <alignment vertical="center"/>
    </xf>
    <xf numFmtId="0" fontId="13" fillId="0" borderId="0" xfId="0" applyFont="1" applyFill="1" applyBorder="1">
      <alignment vertical="center"/>
    </xf>
    <xf numFmtId="38" fontId="8" fillId="0" borderId="7" xfId="0" applyNumberFormat="1" applyFont="1" applyFill="1" applyBorder="1" applyAlignment="1">
      <alignment vertical="center"/>
    </xf>
    <xf numFmtId="6" fontId="8" fillId="0" borderId="7" xfId="0" applyNumberFormat="1" applyFont="1" applyFill="1" applyBorder="1" applyAlignment="1">
      <alignment vertical="center"/>
    </xf>
    <xf numFmtId="0" fontId="0" fillId="0" borderId="0" xfId="0" applyFont="1">
      <alignment vertical="center"/>
    </xf>
    <xf numFmtId="0" fontId="16" fillId="0" borderId="0" xfId="0" applyFont="1" applyFill="1">
      <alignment vertical="center"/>
    </xf>
    <xf numFmtId="0" fontId="21" fillId="0" borderId="0" xfId="0" applyFont="1" applyFill="1" applyAlignment="1">
      <alignment horizontal="right" vertical="center"/>
    </xf>
    <xf numFmtId="0" fontId="16" fillId="0" borderId="0" xfId="0" applyFont="1">
      <alignment vertical="center"/>
    </xf>
    <xf numFmtId="0" fontId="16" fillId="0" borderId="0" xfId="0" applyFont="1" applyFill="1" applyBorder="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6" fontId="0" fillId="0" borderId="0" xfId="3" applyFont="1" applyBorder="1">
      <alignment vertical="center"/>
    </xf>
    <xf numFmtId="6" fontId="0" fillId="0" borderId="0" xfId="0" applyNumberFormat="1" applyBorder="1">
      <alignment vertical="center"/>
    </xf>
    <xf numFmtId="0" fontId="0" fillId="0" borderId="2" xfId="0" applyFill="1" applyBorder="1" applyAlignment="1">
      <alignment vertical="center" wrapText="1"/>
    </xf>
    <xf numFmtId="0" fontId="0" fillId="3" borderId="2" xfId="0" applyFont="1"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0" fillId="0" borderId="0" xfId="0" applyFill="1" applyBorder="1" applyAlignment="1" applyProtection="1">
      <alignment vertical="center"/>
    </xf>
    <xf numFmtId="0" fontId="0" fillId="2" borderId="2" xfId="0" applyFill="1" applyBorder="1" applyAlignment="1">
      <alignment vertical="center" wrapText="1"/>
    </xf>
    <xf numFmtId="0" fontId="12" fillId="0" borderId="0" xfId="0" applyFont="1">
      <alignment vertical="center"/>
    </xf>
    <xf numFmtId="0" fontId="0" fillId="0" borderId="2" xfId="0" applyFill="1" applyBorder="1" applyAlignment="1">
      <alignment vertical="center"/>
    </xf>
    <xf numFmtId="0" fontId="0" fillId="3" borderId="3" xfId="0" applyFill="1" applyBorder="1" applyAlignment="1" applyProtection="1">
      <alignment horizontal="center" vertical="center" wrapText="1"/>
      <protection locked="0"/>
    </xf>
    <xf numFmtId="6" fontId="8" fillId="0" borderId="0" xfId="3" applyFont="1" applyFill="1" applyBorder="1" applyAlignment="1">
      <alignment vertical="center"/>
    </xf>
    <xf numFmtId="6" fontId="22" fillId="0" borderId="0" xfId="3" applyFont="1" applyFill="1" applyBorder="1" applyAlignment="1">
      <alignment vertical="center"/>
    </xf>
    <xf numFmtId="0" fontId="12" fillId="0" borderId="0" xfId="0" applyFont="1" applyFill="1" applyBorder="1">
      <alignment vertical="center"/>
    </xf>
    <xf numFmtId="6" fontId="23" fillId="0" borderId="0" xfId="3" applyFont="1" applyFill="1" applyBorder="1" applyAlignment="1">
      <alignment vertical="center"/>
    </xf>
    <xf numFmtId="0" fontId="17" fillId="0" borderId="0" xfId="0" applyFont="1" applyFill="1" applyBorder="1">
      <alignment vertical="center"/>
    </xf>
    <xf numFmtId="6" fontId="8" fillId="0" borderId="0" xfId="0" applyNumberFormat="1" applyFont="1" applyFill="1" applyBorder="1" applyAlignment="1">
      <alignment vertical="center"/>
    </xf>
    <xf numFmtId="0" fontId="8" fillId="0" borderId="0" xfId="0" applyFont="1" applyFill="1" applyBorder="1" applyAlignment="1">
      <alignment horizontal="right" vertical="center"/>
    </xf>
    <xf numFmtId="6" fontId="8" fillId="0" borderId="0" xfId="3" applyFont="1" applyFill="1" applyBorder="1" applyAlignment="1">
      <alignment horizontal="center" vertical="center"/>
    </xf>
    <xf numFmtId="6" fontId="22" fillId="0" borderId="0" xfId="3" applyFont="1" applyFill="1" applyBorder="1" applyAlignment="1">
      <alignment horizontal="center" vertical="center"/>
    </xf>
    <xf numFmtId="6" fontId="23" fillId="0" borderId="0" xfId="3" applyFont="1" applyFill="1" applyBorder="1" applyAlignment="1">
      <alignment horizontal="center" vertical="center"/>
    </xf>
    <xf numFmtId="38" fontId="8" fillId="0" borderId="0" xfId="0" applyNumberFormat="1" applyFont="1" applyFill="1" applyBorder="1" applyAlignment="1">
      <alignment vertical="center"/>
    </xf>
    <xf numFmtId="0" fontId="18" fillId="0" borderId="0" xfId="0" applyFont="1" applyBorder="1">
      <alignment vertical="center"/>
    </xf>
    <xf numFmtId="0" fontId="16" fillId="0" borderId="0" xfId="0" applyFont="1" applyFill="1" applyBorder="1" applyAlignment="1">
      <alignment vertical="center"/>
    </xf>
    <xf numFmtId="6" fontId="10" fillId="2" borderId="0" xfId="3" applyFont="1" applyFill="1" applyBorder="1" applyAlignment="1">
      <alignment vertical="center"/>
    </xf>
    <xf numFmtId="177" fontId="10" fillId="2" borderId="0" xfId="0" applyNumberFormat="1" applyFont="1" applyFill="1" applyBorder="1" applyAlignment="1">
      <alignment vertical="center"/>
    </xf>
    <xf numFmtId="179" fontId="8" fillId="2" borderId="0" xfId="0" applyNumberFormat="1" applyFont="1" applyFill="1" applyBorder="1" applyAlignment="1">
      <alignment vertical="center"/>
    </xf>
    <xf numFmtId="0" fontId="0" fillId="0" borderId="0" xfId="0" applyFill="1" applyAlignment="1">
      <alignment horizontal="left" vertical="center" indent="1"/>
    </xf>
    <xf numFmtId="0" fontId="11" fillId="0" borderId="0" xfId="0" applyFont="1" applyAlignment="1" applyProtection="1">
      <alignment vertical="top"/>
    </xf>
    <xf numFmtId="0" fontId="11" fillId="0" borderId="0" xfId="0" applyFont="1" applyFill="1">
      <alignment vertical="center"/>
    </xf>
    <xf numFmtId="0" fontId="10" fillId="0" borderId="0" xfId="0" applyFont="1" applyFill="1">
      <alignment vertical="center"/>
    </xf>
    <xf numFmtId="0" fontId="10" fillId="0" borderId="0" xfId="0" applyFont="1">
      <alignment vertical="center"/>
    </xf>
    <xf numFmtId="0" fontId="10" fillId="0" borderId="0" xfId="0" applyFont="1" applyAlignment="1">
      <alignment horizontal="left" vertical="center" indent="1"/>
    </xf>
    <xf numFmtId="0" fontId="3" fillId="0" borderId="2" xfId="2" applyFont="1" applyBorder="1" applyAlignment="1" applyProtection="1">
      <alignment horizontal="center" vertical="center"/>
    </xf>
    <xf numFmtId="0" fontId="11" fillId="0" borderId="0" xfId="0" applyFont="1" applyProtection="1">
      <alignment vertical="center"/>
    </xf>
    <xf numFmtId="0" fontId="27" fillId="0" borderId="0" xfId="0" applyFont="1" applyAlignment="1" applyProtection="1">
      <alignment vertical="top"/>
    </xf>
    <xf numFmtId="0" fontId="11" fillId="0" borderId="0" xfId="0" applyFont="1" applyBorder="1" applyAlignment="1" applyProtection="1">
      <alignment horizontal="center" vertical="center"/>
    </xf>
    <xf numFmtId="0" fontId="11" fillId="0" borderId="0" xfId="0" applyFont="1" applyBorder="1" applyAlignment="1" applyProtection="1">
      <alignment vertical="center"/>
    </xf>
    <xf numFmtId="0" fontId="11" fillId="0" borderId="0" xfId="0" applyFont="1" applyBorder="1" applyProtection="1">
      <alignment vertical="center"/>
    </xf>
    <xf numFmtId="0" fontId="28" fillId="0" borderId="0" xfId="0" applyFont="1" applyAlignment="1" applyProtection="1">
      <alignment vertical="top"/>
    </xf>
    <xf numFmtId="0" fontId="6" fillId="0" borderId="4" xfId="0" applyFont="1" applyBorder="1" applyAlignment="1" applyProtection="1">
      <alignment horizontal="left" vertical="center"/>
      <protection locked="0"/>
    </xf>
    <xf numFmtId="0" fontId="0" fillId="0" borderId="2" xfId="0" applyBorder="1" applyAlignment="1" applyProtection="1">
      <alignment horizontal="left" vertical="center"/>
    </xf>
    <xf numFmtId="0" fontId="0" fillId="0" borderId="2" xfId="0" applyBorder="1" applyProtection="1">
      <alignment vertical="center"/>
    </xf>
    <xf numFmtId="0" fontId="6" fillId="0" borderId="2" xfId="0" applyFont="1" applyBorder="1" applyAlignment="1" applyProtection="1">
      <alignment horizontal="left" vertical="center"/>
      <protection locked="0"/>
    </xf>
    <xf numFmtId="0" fontId="0" fillId="0" borderId="5" xfId="0" applyBorder="1" applyAlignment="1" applyProtection="1">
      <alignment horizontal="left" vertical="center"/>
    </xf>
    <xf numFmtId="0" fontId="0" fillId="0" borderId="0" xfId="0" applyBorder="1" applyAlignment="1" applyProtection="1">
      <alignment horizontal="left" vertical="center"/>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xf>
    <xf numFmtId="0" fontId="6" fillId="0" borderId="2" xfId="0" applyFont="1" applyBorder="1" applyAlignment="1" applyProtection="1">
      <alignment horizontal="left" vertical="center" wrapText="1"/>
    </xf>
    <xf numFmtId="0" fontId="6" fillId="0" borderId="2" xfId="0" applyFont="1" applyBorder="1" applyAlignment="1" applyProtection="1">
      <alignment horizontal="left" vertical="center" wrapText="1"/>
      <protection locked="0"/>
    </xf>
    <xf numFmtId="0" fontId="6" fillId="0" borderId="5" xfId="0" applyFont="1" applyBorder="1" applyAlignment="1" applyProtection="1">
      <alignment horizontal="left" vertical="center"/>
    </xf>
    <xf numFmtId="0" fontId="6" fillId="0" borderId="0" xfId="0" applyFont="1" applyBorder="1" applyAlignment="1" applyProtection="1">
      <alignment horizontal="left" vertical="center" wrapText="1"/>
    </xf>
    <xf numFmtId="0" fontId="11" fillId="0" borderId="0" xfId="0" applyFont="1" applyAlignment="1" applyProtection="1">
      <alignment horizontal="center" vertical="center"/>
    </xf>
    <xf numFmtId="0" fontId="9" fillId="0" borderId="1" xfId="2" applyFont="1" applyBorder="1" applyAlignment="1" applyProtection="1">
      <alignment horizontal="left" vertical="center" wrapText="1"/>
    </xf>
    <xf numFmtId="0" fontId="3" fillId="0" borderId="1" xfId="2" applyFont="1" applyBorder="1" applyAlignment="1" applyProtection="1">
      <alignment horizontal="left" vertical="center" wrapText="1"/>
    </xf>
    <xf numFmtId="0" fontId="29" fillId="0" borderId="1" xfId="2" applyFont="1" applyBorder="1" applyAlignment="1" applyProtection="1">
      <alignment horizontal="left" vertical="center" wrapText="1"/>
    </xf>
    <xf numFmtId="0" fontId="3" fillId="0" borderId="14" xfId="2" applyFont="1" applyBorder="1" applyAlignment="1" applyProtection="1">
      <alignment horizontal="center" vertical="center"/>
    </xf>
    <xf numFmtId="0" fontId="30" fillId="0" borderId="15" xfId="2" applyFont="1" applyBorder="1" applyAlignment="1" applyProtection="1">
      <alignment horizontal="center" vertical="center" textRotation="255"/>
    </xf>
    <xf numFmtId="0" fontId="3" fillId="0" borderId="16" xfId="2" applyFont="1" applyBorder="1" applyAlignment="1" applyProtection="1">
      <alignment horizontal="center" vertical="center"/>
    </xf>
    <xf numFmtId="0" fontId="3" fillId="0" borderId="15" xfId="2" applyFont="1" applyBorder="1" applyAlignment="1" applyProtection="1">
      <alignment horizontal="center" vertical="center"/>
    </xf>
    <xf numFmtId="0" fontId="3" fillId="0" borderId="0" xfId="2" applyFont="1" applyBorder="1" applyAlignment="1" applyProtection="1">
      <alignment horizontal="left" vertical="center"/>
    </xf>
    <xf numFmtId="0" fontId="9" fillId="0" borderId="19" xfId="2" applyFont="1" applyBorder="1" applyAlignment="1" applyProtection="1">
      <alignment horizontal="center" vertical="center" wrapText="1"/>
    </xf>
    <xf numFmtId="0" fontId="3" fillId="0" borderId="19" xfId="2" applyFont="1" applyFill="1" applyBorder="1" applyAlignment="1" applyProtection="1">
      <alignment horizontal="center" vertical="center" wrapText="1"/>
    </xf>
    <xf numFmtId="0" fontId="3" fillId="3" borderId="20"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center" vertical="center"/>
    </xf>
    <xf numFmtId="0" fontId="3" fillId="0" borderId="3" xfId="2" applyFont="1" applyBorder="1" applyAlignment="1" applyProtection="1">
      <alignment vertical="center"/>
    </xf>
    <xf numFmtId="0" fontId="9" fillId="0" borderId="3" xfId="2" applyFont="1" applyBorder="1" applyAlignment="1" applyProtection="1">
      <alignment horizontal="center" vertical="center" wrapText="1"/>
    </xf>
    <xf numFmtId="0" fontId="3" fillId="0" borderId="3" xfId="2" applyFont="1" applyBorder="1" applyAlignment="1" applyProtection="1">
      <alignment horizontal="center" vertical="center" wrapText="1"/>
    </xf>
    <xf numFmtId="0" fontId="3" fillId="3" borderId="23" xfId="2" applyFont="1" applyFill="1" applyBorder="1" applyAlignment="1" applyProtection="1">
      <alignment horizontal="center" vertical="center" wrapText="1"/>
      <protection locked="0"/>
    </xf>
    <xf numFmtId="0" fontId="3" fillId="2" borderId="3" xfId="2" applyFont="1" applyFill="1" applyBorder="1" applyAlignment="1" applyProtection="1">
      <alignment horizontal="center" vertical="center"/>
    </xf>
    <xf numFmtId="0" fontId="9" fillId="0" borderId="3" xfId="2" applyFont="1" applyBorder="1" applyAlignment="1" applyProtection="1">
      <alignment vertical="center" wrapText="1"/>
    </xf>
    <xf numFmtId="0" fontId="3" fillId="0" borderId="3" xfId="2" applyFont="1" applyBorder="1" applyAlignment="1" applyProtection="1">
      <alignment vertical="center" wrapText="1"/>
    </xf>
    <xf numFmtId="0" fontId="29" fillId="0" borderId="3" xfId="2" applyFont="1" applyBorder="1" applyAlignment="1" applyProtection="1">
      <alignment vertical="center"/>
    </xf>
    <xf numFmtId="0" fontId="29" fillId="0" borderId="3" xfId="2" applyFont="1" applyBorder="1" applyAlignment="1" applyProtection="1">
      <alignment vertical="center" wrapText="1"/>
    </xf>
    <xf numFmtId="0" fontId="9" fillId="0" borderId="17"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3" fillId="3" borderId="29" xfId="2" applyFont="1" applyFill="1" applyBorder="1" applyAlignment="1" applyProtection="1">
      <alignment horizontal="center" vertical="center" wrapText="1"/>
      <protection locked="0"/>
    </xf>
    <xf numFmtId="0" fontId="9" fillId="0" borderId="3" xfId="2" applyFont="1" applyBorder="1" applyAlignment="1" applyProtection="1">
      <alignment vertical="center"/>
    </xf>
    <xf numFmtId="0" fontId="9" fillId="0" borderId="33" xfId="2" applyFont="1" applyBorder="1" applyAlignment="1" applyProtection="1">
      <alignment horizontal="center" vertical="center" wrapText="1"/>
    </xf>
    <xf numFmtId="0" fontId="3" fillId="0" borderId="33" xfId="2" applyFont="1" applyFill="1" applyBorder="1" applyAlignment="1" applyProtection="1">
      <alignment horizontal="center" vertical="center" wrapText="1"/>
    </xf>
    <xf numFmtId="0" fontId="3" fillId="3" borderId="37" xfId="2" applyFont="1" applyFill="1" applyBorder="1" applyAlignment="1" applyProtection="1">
      <alignment horizontal="center" vertical="center" wrapText="1"/>
      <protection locked="0"/>
    </xf>
    <xf numFmtId="0" fontId="3" fillId="4" borderId="35" xfId="2" applyFont="1" applyFill="1" applyBorder="1" applyAlignment="1" applyProtection="1">
      <alignment horizontal="center" vertical="center"/>
    </xf>
    <xf numFmtId="0" fontId="3" fillId="4" borderId="35" xfId="2" applyFont="1" applyFill="1" applyBorder="1" applyAlignment="1" applyProtection="1">
      <alignment horizontal="right" vertical="center"/>
    </xf>
    <xf numFmtId="0" fontId="3" fillId="0" borderId="35" xfId="2" applyFont="1" applyFill="1" applyBorder="1" applyAlignment="1" applyProtection="1">
      <alignment vertical="center"/>
      <protection locked="0"/>
    </xf>
    <xf numFmtId="0" fontId="3" fillId="3" borderId="35" xfId="2" applyFont="1" applyFill="1" applyBorder="1" applyAlignment="1" applyProtection="1">
      <alignment vertical="center"/>
      <protection locked="0"/>
    </xf>
    <xf numFmtId="0" fontId="3" fillId="4" borderId="36" xfId="2" applyFont="1" applyFill="1" applyBorder="1" applyAlignment="1" applyProtection="1">
      <alignment horizontal="center" vertical="center"/>
    </xf>
    <xf numFmtId="0" fontId="3" fillId="2" borderId="33" xfId="2" applyFont="1" applyFill="1" applyBorder="1" applyAlignment="1" applyProtection="1">
      <alignment horizontal="center" vertical="center"/>
    </xf>
    <xf numFmtId="0" fontId="3" fillId="0" borderId="3" xfId="2" applyFont="1" applyFill="1" applyBorder="1" applyAlignment="1" applyProtection="1">
      <alignment horizontal="center" vertical="center" wrapText="1"/>
    </xf>
    <xf numFmtId="0" fontId="3" fillId="4" borderId="2" xfId="2" applyFont="1" applyFill="1" applyBorder="1" applyAlignment="1" applyProtection="1">
      <alignment horizontal="center" vertical="center"/>
    </xf>
    <xf numFmtId="0" fontId="3" fillId="4" borderId="2" xfId="2" applyFont="1" applyFill="1" applyBorder="1" applyAlignment="1" applyProtection="1">
      <alignment horizontal="right" vertical="center"/>
    </xf>
    <xf numFmtId="0" fontId="3" fillId="0" borderId="2" xfId="2" applyFont="1" applyFill="1" applyBorder="1" applyAlignment="1" applyProtection="1">
      <alignment vertical="center"/>
      <protection locked="0"/>
    </xf>
    <xf numFmtId="0" fontId="3" fillId="3" borderId="2" xfId="2" applyFont="1" applyFill="1" applyBorder="1" applyAlignment="1" applyProtection="1">
      <alignment vertical="center"/>
      <protection locked="0"/>
    </xf>
    <xf numFmtId="0" fontId="3" fillId="4" borderId="5" xfId="2" applyFont="1" applyFill="1" applyBorder="1" applyAlignment="1" applyProtection="1">
      <alignment horizontal="center" vertical="center"/>
    </xf>
    <xf numFmtId="0" fontId="3" fillId="4" borderId="2" xfId="2" applyFont="1" applyFill="1" applyBorder="1" applyAlignment="1" applyProtection="1">
      <alignment vertical="center"/>
    </xf>
    <xf numFmtId="0" fontId="3" fillId="4" borderId="5" xfId="2" applyFont="1" applyFill="1" applyBorder="1" applyAlignment="1" applyProtection="1">
      <alignment vertical="center"/>
    </xf>
    <xf numFmtId="0" fontId="3" fillId="4" borderId="5" xfId="2" applyFont="1" applyFill="1" applyBorder="1" applyAlignment="1" applyProtection="1">
      <alignment vertical="center"/>
      <protection locked="0"/>
    </xf>
    <xf numFmtId="0" fontId="3" fillId="4" borderId="41" xfId="2" applyFont="1" applyFill="1" applyBorder="1" applyAlignment="1" applyProtection="1">
      <alignment horizontal="center" vertical="center"/>
    </xf>
    <xf numFmtId="0" fontId="3" fillId="4" borderId="41" xfId="2" applyFont="1" applyFill="1" applyBorder="1" applyAlignment="1" applyProtection="1">
      <alignment vertical="center"/>
    </xf>
    <xf numFmtId="0" fontId="3" fillId="4" borderId="41" xfId="2" applyFont="1" applyFill="1" applyBorder="1" applyAlignment="1" applyProtection="1">
      <alignment horizontal="right" vertical="center"/>
    </xf>
    <xf numFmtId="0" fontId="3" fillId="3" borderId="41" xfId="2" applyFont="1" applyFill="1" applyBorder="1" applyAlignment="1" applyProtection="1">
      <alignment vertical="center"/>
      <protection locked="0"/>
    </xf>
    <xf numFmtId="0" fontId="3" fillId="4" borderId="42"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0" borderId="33" xfId="2" applyFont="1" applyBorder="1" applyAlignment="1" applyProtection="1">
      <alignment horizontal="center" vertical="center" wrapText="1"/>
    </xf>
    <xf numFmtId="0" fontId="3" fillId="4" borderId="35" xfId="2" applyFont="1" applyFill="1" applyBorder="1" applyAlignment="1" applyProtection="1">
      <alignment vertical="center"/>
    </xf>
    <xf numFmtId="0" fontId="3" fillId="0" borderId="41" xfId="2" applyFont="1" applyBorder="1" applyAlignment="1" applyProtection="1">
      <alignment horizontal="center" vertical="center"/>
    </xf>
    <xf numFmtId="0" fontId="3" fillId="0" borderId="35" xfId="2" applyFont="1" applyBorder="1" applyAlignment="1" applyProtection="1">
      <alignment horizontal="center" vertical="center"/>
    </xf>
    <xf numFmtId="0" fontId="3" fillId="4" borderId="4" xfId="2" applyFont="1" applyFill="1" applyBorder="1" applyAlignment="1" applyProtection="1">
      <alignment horizontal="center" vertical="center"/>
    </xf>
    <xf numFmtId="0" fontId="3" fillId="4" borderId="2" xfId="2" applyFont="1" applyFill="1" applyBorder="1" applyAlignment="1" applyProtection="1">
      <alignment horizontal="left" vertical="center"/>
    </xf>
    <xf numFmtId="0" fontId="3" fillId="0" borderId="17" xfId="2" applyFont="1" applyFill="1" applyBorder="1" applyAlignment="1" applyProtection="1">
      <alignment horizontal="center" vertical="center" wrapText="1"/>
    </xf>
    <xf numFmtId="0" fontId="3" fillId="0" borderId="43" xfId="2" applyFont="1" applyFill="1" applyBorder="1" applyAlignment="1" applyProtection="1">
      <alignment horizontal="center" vertical="center" wrapText="1"/>
      <protection locked="0"/>
    </xf>
    <xf numFmtId="0" fontId="3" fillId="0" borderId="41" xfId="2" applyFont="1" applyFill="1" applyBorder="1" applyAlignment="1" applyProtection="1">
      <alignment vertical="center"/>
    </xf>
    <xf numFmtId="0" fontId="3" fillId="0" borderId="42" xfId="2" applyFont="1" applyFill="1" applyBorder="1" applyAlignment="1" applyProtection="1">
      <alignment vertical="center"/>
    </xf>
    <xf numFmtId="0" fontId="3" fillId="0" borderId="4" xfId="2" applyFont="1" applyFill="1" applyBorder="1" applyAlignment="1" applyProtection="1">
      <alignment horizontal="center" vertical="center" wrapText="1"/>
    </xf>
    <xf numFmtId="0" fontId="3" fillId="0" borderId="2" xfId="2" applyFont="1" applyFill="1" applyBorder="1" applyAlignment="1" applyProtection="1">
      <alignment vertical="center" wrapText="1"/>
    </xf>
    <xf numFmtId="0" fontId="3" fillId="0" borderId="2" xfId="2" applyFont="1" applyFill="1" applyBorder="1" applyAlignment="1" applyProtection="1">
      <alignment horizontal="right" vertical="center"/>
    </xf>
    <xf numFmtId="0" fontId="3" fillId="3" borderId="2" xfId="2" applyFont="1" applyFill="1" applyBorder="1" applyAlignment="1" applyProtection="1">
      <alignment vertical="center" wrapText="1"/>
      <protection locked="0"/>
    </xf>
    <xf numFmtId="0" fontId="3" fillId="4" borderId="2" xfId="2" applyFont="1" applyFill="1" applyBorder="1" applyAlignment="1" applyProtection="1">
      <alignment vertical="center" wrapText="1"/>
    </xf>
    <xf numFmtId="0" fontId="3" fillId="0" borderId="5" xfId="2" applyFont="1" applyBorder="1" applyAlignment="1" applyProtection="1">
      <alignment vertical="center" wrapText="1"/>
    </xf>
    <xf numFmtId="0" fontId="3" fillId="2" borderId="41" xfId="2" applyFont="1" applyFill="1" applyBorder="1" applyAlignment="1" applyProtection="1">
      <alignment vertical="center"/>
      <protection locked="0"/>
    </xf>
    <xf numFmtId="0" fontId="10" fillId="0" borderId="41" xfId="0" applyFont="1" applyFill="1" applyBorder="1" applyAlignment="1" applyProtection="1">
      <alignment vertical="center"/>
    </xf>
    <xf numFmtId="0" fontId="3" fillId="0" borderId="34" xfId="2" applyFont="1" applyBorder="1" applyAlignment="1" applyProtection="1">
      <alignment horizontal="center" vertical="center"/>
    </xf>
    <xf numFmtId="0" fontId="3" fillId="0" borderId="3" xfId="2" applyFont="1" applyBorder="1" applyAlignment="1" applyProtection="1">
      <alignment horizontal="center" vertical="center"/>
    </xf>
    <xf numFmtId="0" fontId="9" fillId="0" borderId="0" xfId="2" applyFont="1" applyBorder="1" applyAlignment="1" applyProtection="1">
      <alignment horizontal="left" vertical="center"/>
    </xf>
    <xf numFmtId="0" fontId="3" fillId="0" borderId="0" xfId="2" applyFont="1" applyBorder="1" applyAlignment="1" applyProtection="1">
      <alignment horizontal="left" vertical="center" wrapText="1"/>
    </xf>
    <xf numFmtId="0" fontId="3" fillId="0" borderId="0" xfId="2" applyFont="1" applyBorder="1" applyAlignment="1" applyProtection="1">
      <alignment horizontal="center" vertical="center" wrapText="1"/>
    </xf>
    <xf numFmtId="0" fontId="3" fillId="0" borderId="0" xfId="2" applyFont="1" applyBorder="1" applyAlignment="1" applyProtection="1">
      <alignment horizontal="right" vertical="center"/>
    </xf>
    <xf numFmtId="0" fontId="3" fillId="5" borderId="0" xfId="2" applyFont="1" applyFill="1" applyBorder="1" applyAlignment="1" applyProtection="1">
      <alignment horizontal="center" vertical="center"/>
      <protection locked="0"/>
    </xf>
    <xf numFmtId="0" fontId="3" fillId="2" borderId="0" xfId="2" applyFont="1" applyFill="1" applyBorder="1" applyAlignment="1" applyProtection="1">
      <alignment horizontal="center" vertical="center"/>
    </xf>
    <xf numFmtId="0" fontId="11" fillId="0" borderId="0" xfId="0" applyFont="1" applyAlignment="1" applyProtection="1">
      <alignment wrapText="1"/>
    </xf>
    <xf numFmtId="0" fontId="9" fillId="0" borderId="0" xfId="2" applyFont="1" applyBorder="1" applyAlignment="1" applyProtection="1">
      <alignment horizontal="center" vertical="center" wrapText="1"/>
    </xf>
    <xf numFmtId="6" fontId="18" fillId="2" borderId="3" xfId="3" applyFont="1" applyFill="1" applyBorder="1" applyAlignment="1">
      <alignment horizontal="center" vertical="center"/>
    </xf>
    <xf numFmtId="6" fontId="0" fillId="2" borderId="3" xfId="3" applyFont="1" applyFill="1" applyBorder="1" applyAlignment="1">
      <alignment horizontal="center" vertical="center"/>
    </xf>
    <xf numFmtId="0" fontId="16" fillId="0" borderId="4" xfId="0" applyFont="1" applyFill="1" applyBorder="1" applyAlignment="1">
      <alignment horizontal="center" vertical="center"/>
    </xf>
    <xf numFmtId="0" fontId="16" fillId="0" borderId="2" xfId="0" applyFont="1" applyFill="1" applyBorder="1" applyAlignment="1">
      <alignment horizontal="center"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10" fillId="3" borderId="4"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0" fillId="0" borderId="4" xfId="0" applyFill="1" applyBorder="1" applyAlignment="1">
      <alignment horizontal="left" vertical="center"/>
    </xf>
    <xf numFmtId="0" fontId="0" fillId="0" borderId="2" xfId="0" applyFill="1" applyBorder="1" applyAlignment="1">
      <alignment horizontal="left" vertical="center"/>
    </xf>
    <xf numFmtId="0" fontId="0" fillId="0" borderId="5" xfId="0" applyFill="1" applyBorder="1" applyAlignment="1">
      <alignment horizontal="left"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10" fillId="0" borderId="4" xfId="0" applyFont="1" applyFill="1" applyBorder="1" applyAlignment="1">
      <alignment horizontal="left" vertical="center"/>
    </xf>
    <xf numFmtId="0" fontId="10" fillId="0" borderId="2" xfId="0" applyFont="1" applyFill="1" applyBorder="1" applyAlignment="1">
      <alignment horizontal="left" vertical="center"/>
    </xf>
    <xf numFmtId="0" fontId="10" fillId="0" borderId="5" xfId="0" applyFont="1" applyFill="1" applyBorder="1" applyAlignment="1">
      <alignment horizontal="left" vertical="center"/>
    </xf>
    <xf numFmtId="0" fontId="10" fillId="0" borderId="4"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5" xfId="0" applyFont="1" applyFill="1" applyBorder="1" applyAlignment="1">
      <alignment horizontal="left" vertical="center" wrapText="1"/>
    </xf>
    <xf numFmtId="6" fontId="0" fillId="2" borderId="3" xfId="3" applyNumberFormat="1" applyFont="1" applyFill="1" applyBorder="1" applyAlignment="1">
      <alignment horizontal="center" vertical="center"/>
    </xf>
    <xf numFmtId="6" fontId="13" fillId="2" borderId="3" xfId="3" applyFont="1" applyFill="1" applyBorder="1" applyAlignment="1">
      <alignment horizontal="center" vertical="center"/>
    </xf>
    <xf numFmtId="0" fontId="0" fillId="0" borderId="3" xfId="0" applyFill="1" applyBorder="1" applyAlignment="1">
      <alignment horizontal="center" vertical="center"/>
    </xf>
    <xf numFmtId="0" fontId="10" fillId="0" borderId="3" xfId="0" applyFont="1" applyBorder="1" applyAlignment="1">
      <alignment horizontal="center" vertical="center"/>
    </xf>
    <xf numFmtId="0" fontId="0" fillId="0" borderId="3" xfId="0" applyBorder="1" applyAlignment="1" applyProtection="1">
      <alignment horizontal="left" vertical="center"/>
    </xf>
    <xf numFmtId="0" fontId="4" fillId="0" borderId="0" xfId="2" applyFont="1" applyBorder="1" applyAlignment="1" applyProtection="1">
      <alignment horizontal="center" vertical="center" wrapText="1"/>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 xfId="0" applyBorder="1" applyAlignment="1" applyProtection="1">
      <alignment horizontal="left" vertical="center"/>
    </xf>
    <xf numFmtId="0" fontId="0" fillId="0" borderId="10" xfId="0" applyBorder="1" applyAlignment="1" applyProtection="1">
      <alignment horizontal="left" vertical="center"/>
    </xf>
    <xf numFmtId="0" fontId="9" fillId="0" borderId="4" xfId="2" applyFont="1" applyBorder="1" applyAlignment="1" applyProtection="1">
      <alignment horizontal="center" vertical="center" wrapText="1"/>
    </xf>
    <xf numFmtId="0" fontId="9" fillId="0" borderId="2" xfId="2" applyFont="1" applyBorder="1" applyAlignment="1" applyProtection="1">
      <alignment horizontal="center" vertical="center" wrapText="1"/>
    </xf>
    <xf numFmtId="0" fontId="9" fillId="0" borderId="5" xfId="2" applyFont="1" applyBorder="1" applyAlignment="1" applyProtection="1">
      <alignment horizontal="center" vertical="center" wrapText="1"/>
    </xf>
    <xf numFmtId="0" fontId="3" fillId="3" borderId="4" xfId="2" applyNumberFormat="1" applyFont="1" applyFill="1" applyBorder="1" applyAlignment="1" applyProtection="1">
      <alignment horizontal="center" vertical="center" wrapText="1"/>
      <protection locked="0"/>
    </xf>
    <xf numFmtId="0" fontId="3" fillId="3" borderId="2" xfId="2" applyNumberFormat="1" applyFont="1" applyFill="1" applyBorder="1" applyAlignment="1" applyProtection="1">
      <alignment horizontal="center" vertical="center" wrapText="1"/>
      <protection locked="0"/>
    </xf>
    <xf numFmtId="0" fontId="3" fillId="3" borderId="5" xfId="2" applyNumberFormat="1" applyFont="1" applyFill="1" applyBorder="1" applyAlignment="1" applyProtection="1">
      <alignment horizontal="center" vertical="center" wrapText="1"/>
      <protection locked="0"/>
    </xf>
    <xf numFmtId="0" fontId="3" fillId="3" borderId="4" xfId="2" applyNumberFormat="1" applyFont="1" applyFill="1" applyBorder="1" applyAlignment="1" applyProtection="1">
      <alignment horizontal="center" vertical="center"/>
      <protection locked="0"/>
    </xf>
    <xf numFmtId="0" fontId="3" fillId="3" borderId="2" xfId="2" applyNumberFormat="1" applyFont="1" applyFill="1" applyBorder="1" applyAlignment="1" applyProtection="1">
      <alignment horizontal="center" vertical="center"/>
      <protection locked="0"/>
    </xf>
    <xf numFmtId="0" fontId="3" fillId="3" borderId="5" xfId="2" applyNumberFormat="1" applyFont="1" applyFill="1" applyBorder="1" applyAlignment="1" applyProtection="1">
      <alignment horizontal="center" vertical="center"/>
      <protection locked="0"/>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9" fillId="3" borderId="4" xfId="2" applyNumberFormat="1" applyFont="1" applyFill="1" applyBorder="1" applyAlignment="1" applyProtection="1">
      <alignment horizontal="left" vertical="center" wrapText="1"/>
      <protection locked="0"/>
    </xf>
    <xf numFmtId="0" fontId="9" fillId="3" borderId="2" xfId="2" applyNumberFormat="1" applyFont="1" applyFill="1" applyBorder="1" applyAlignment="1" applyProtection="1">
      <alignment horizontal="left" vertical="center" wrapText="1"/>
      <protection locked="0"/>
    </xf>
    <xf numFmtId="0" fontId="9" fillId="3" borderId="5" xfId="2" applyNumberFormat="1" applyFont="1" applyFill="1" applyBorder="1" applyAlignment="1" applyProtection="1">
      <alignment horizontal="left" vertical="center" wrapText="1"/>
      <protection locked="0"/>
    </xf>
    <xf numFmtId="0" fontId="3" fillId="0" borderId="4"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0" fillId="3" borderId="2" xfId="0" applyFill="1" applyBorder="1" applyAlignment="1" applyProtection="1">
      <alignment horizontal="left" vertical="center"/>
    </xf>
    <xf numFmtId="0" fontId="0" fillId="3" borderId="5" xfId="0" applyFill="1" applyBorder="1" applyAlignment="1" applyProtection="1">
      <alignment horizontal="left" vertical="center"/>
    </xf>
    <xf numFmtId="0" fontId="6" fillId="3" borderId="2" xfId="0" applyFont="1" applyFill="1" applyBorder="1" applyAlignment="1" applyProtection="1">
      <alignment horizontal="left" vertical="center"/>
    </xf>
    <xf numFmtId="0" fontId="6" fillId="3" borderId="5" xfId="0" applyFont="1" applyFill="1" applyBorder="1" applyAlignment="1" applyProtection="1">
      <alignment horizontal="left"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177" fontId="10" fillId="2" borderId="0" xfId="0" applyNumberFormat="1" applyFont="1" applyFill="1" applyBorder="1" applyAlignment="1">
      <alignment horizontal="center" vertical="center"/>
    </xf>
    <xf numFmtId="0" fontId="0" fillId="0" borderId="3" xfId="0" applyFill="1" applyBorder="1" applyAlignment="1">
      <alignment horizontal="left" vertical="center"/>
    </xf>
    <xf numFmtId="0" fontId="0" fillId="0" borderId="3" xfId="0" applyFont="1" applyFill="1" applyBorder="1" applyAlignment="1">
      <alignment horizontal="left" vertical="center"/>
    </xf>
    <xf numFmtId="0" fontId="7" fillId="0" borderId="3" xfId="0" applyFont="1" applyFill="1" applyBorder="1" applyAlignment="1">
      <alignment horizontal="left" vertical="center"/>
    </xf>
    <xf numFmtId="6" fontId="0" fillId="3" borderId="2" xfId="3" applyFont="1" applyFill="1" applyBorder="1" applyAlignment="1" applyProtection="1">
      <alignment horizontal="center" vertical="center"/>
      <protection locked="0"/>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10" fillId="0" borderId="3" xfId="0" applyFont="1" applyBorder="1" applyAlignment="1">
      <alignment horizontal="center" vertical="center" wrapText="1"/>
    </xf>
    <xf numFmtId="6" fontId="10" fillId="3" borderId="11" xfId="3" applyFont="1" applyFill="1" applyBorder="1" applyAlignment="1" applyProtection="1">
      <alignment horizontal="center" vertical="center"/>
      <protection locked="0"/>
    </xf>
    <xf numFmtId="6" fontId="10" fillId="3" borderId="6" xfId="3" applyFont="1" applyFill="1" applyBorder="1" applyAlignment="1" applyProtection="1">
      <alignment horizontal="center" vertical="center"/>
      <protection locked="0"/>
    </xf>
    <xf numFmtId="6" fontId="10" fillId="3" borderId="4" xfId="3" applyFont="1" applyFill="1" applyBorder="1" applyAlignment="1" applyProtection="1">
      <alignment horizontal="center" vertical="center"/>
      <protection locked="0"/>
    </xf>
    <xf numFmtId="6" fontId="10" fillId="3" borderId="2" xfId="3" applyFont="1" applyFill="1" applyBorder="1" applyAlignment="1" applyProtection="1">
      <alignment horizontal="center" vertical="center"/>
      <protection locked="0"/>
    </xf>
    <xf numFmtId="176" fontId="0" fillId="2" borderId="3" xfId="0" applyNumberFormat="1" applyFill="1" applyBorder="1" applyAlignment="1">
      <alignment horizontal="center" vertical="center"/>
    </xf>
    <xf numFmtId="6" fontId="0" fillId="2" borderId="1" xfId="3" applyFont="1" applyFill="1" applyBorder="1" applyAlignment="1">
      <alignment horizontal="center" vertical="center"/>
    </xf>
    <xf numFmtId="0" fontId="17" fillId="0" borderId="4" xfId="0" applyFont="1" applyFill="1" applyBorder="1" applyAlignment="1">
      <alignment horizontal="left" vertical="center" indent="1"/>
    </xf>
    <xf numFmtId="0" fontId="17" fillId="0" borderId="2" xfId="0" applyFont="1" applyFill="1" applyBorder="1" applyAlignment="1">
      <alignment horizontal="left" vertical="center" indent="1"/>
    </xf>
    <xf numFmtId="0" fontId="0" fillId="0" borderId="2" xfId="0" applyFont="1" applyFill="1" applyBorder="1" applyAlignment="1">
      <alignment horizontal="left" vertical="center"/>
    </xf>
    <xf numFmtId="0" fontId="0" fillId="0" borderId="4" xfId="0" applyFill="1" applyBorder="1" applyAlignment="1">
      <alignment horizontal="left" vertical="center" indent="1"/>
    </xf>
    <xf numFmtId="0" fontId="0" fillId="0" borderId="2" xfId="0" applyFill="1" applyBorder="1" applyAlignment="1">
      <alignment horizontal="left" vertical="center" indent="1"/>
    </xf>
    <xf numFmtId="0" fontId="11" fillId="0" borderId="4" xfId="0" applyFont="1" applyFill="1" applyBorder="1" applyAlignment="1">
      <alignment horizontal="left" vertical="center" indent="1"/>
    </xf>
    <xf numFmtId="0" fontId="10" fillId="0" borderId="2" xfId="0" applyFont="1" applyFill="1" applyBorder="1" applyAlignment="1">
      <alignment horizontal="left" vertical="center" indent="1"/>
    </xf>
    <xf numFmtId="6" fontId="10" fillId="2" borderId="0" xfId="3" applyFont="1" applyFill="1" applyBorder="1" applyAlignment="1">
      <alignment horizontal="center" vertical="center"/>
    </xf>
    <xf numFmtId="179" fontId="16" fillId="2" borderId="0" xfId="0" applyNumberFormat="1" applyFont="1" applyFill="1" applyBorder="1" applyAlignment="1">
      <alignment horizontal="center" vertical="center"/>
    </xf>
    <xf numFmtId="6" fontId="24" fillId="2" borderId="1" xfId="0" applyNumberFormat="1" applyFont="1" applyFill="1" applyBorder="1" applyAlignment="1">
      <alignment horizontal="center" vertical="center"/>
    </xf>
    <xf numFmtId="0" fontId="24" fillId="2" borderId="1" xfId="0" applyFont="1" applyFill="1" applyBorder="1" applyAlignment="1">
      <alignment horizontal="center" vertical="center"/>
    </xf>
    <xf numFmtId="6" fontId="26" fillId="2" borderId="1" xfId="3" applyFont="1" applyFill="1" applyBorder="1" applyAlignment="1">
      <alignment horizontal="center" vertical="center"/>
    </xf>
    <xf numFmtId="0" fontId="10" fillId="0" borderId="4" xfId="0" applyFont="1" applyFill="1" applyBorder="1" applyAlignment="1">
      <alignment horizontal="right" vertical="center"/>
    </xf>
    <xf numFmtId="0" fontId="10" fillId="0" borderId="7" xfId="0" applyFont="1" applyFill="1" applyBorder="1" applyAlignment="1">
      <alignment horizontal="right" vertical="center"/>
    </xf>
    <xf numFmtId="0" fontId="10" fillId="3" borderId="2" xfId="0" applyFont="1" applyFill="1" applyBorder="1" applyAlignment="1" applyProtection="1">
      <alignment horizontal="left" vertical="center"/>
      <protection locked="0"/>
    </xf>
    <xf numFmtId="0" fontId="10" fillId="3" borderId="5" xfId="0" applyFont="1" applyFill="1" applyBorder="1" applyAlignment="1" applyProtection="1">
      <alignment horizontal="left" vertical="center"/>
      <protection locked="0"/>
    </xf>
    <xf numFmtId="0" fontId="10" fillId="0" borderId="6" xfId="0" applyFont="1" applyFill="1" applyBorder="1" applyAlignment="1">
      <alignment horizontal="right" vertical="center"/>
    </xf>
    <xf numFmtId="9" fontId="10" fillId="3" borderId="3" xfId="0" applyNumberFormat="1" applyFont="1" applyFill="1" applyBorder="1" applyAlignment="1" applyProtection="1">
      <alignment horizontal="center" vertical="center"/>
      <protection locked="0"/>
    </xf>
    <xf numFmtId="6" fontId="10" fillId="3" borderId="3" xfId="0" applyNumberFormat="1" applyFont="1" applyFill="1" applyBorder="1" applyAlignment="1" applyProtection="1">
      <alignment horizontal="center" vertical="center"/>
      <protection locked="0"/>
    </xf>
    <xf numFmtId="6" fontId="10" fillId="3" borderId="4" xfId="0" applyNumberFormat="1" applyFont="1" applyFill="1" applyBorder="1" applyAlignment="1" applyProtection="1">
      <alignment horizontal="center" vertical="center"/>
      <protection locked="0"/>
    </xf>
    <xf numFmtId="6" fontId="10" fillId="2" borderId="3" xfId="3" applyFont="1" applyFill="1" applyBorder="1" applyAlignment="1">
      <alignment horizontal="center" vertical="center"/>
    </xf>
    <xf numFmtId="0" fontId="0" fillId="0" borderId="0" xfId="0" applyFill="1" applyAlignment="1">
      <alignment horizontal="center" vertical="center"/>
    </xf>
    <xf numFmtId="6" fontId="8" fillId="2" borderId="1" xfId="3" applyFont="1" applyFill="1" applyBorder="1" applyAlignment="1">
      <alignment horizontal="center" vertical="center"/>
    </xf>
    <xf numFmtId="6" fontId="20" fillId="2" borderId="1" xfId="3" applyFont="1" applyFill="1" applyBorder="1" applyAlignment="1">
      <alignment horizontal="center" vertical="center"/>
    </xf>
    <xf numFmtId="6" fontId="19" fillId="2" borderId="1" xfId="3" applyFont="1" applyFill="1" applyBorder="1" applyAlignment="1">
      <alignment horizontal="center" vertical="center"/>
    </xf>
    <xf numFmtId="0" fontId="0" fillId="0" borderId="3" xfId="0" applyBorder="1" applyAlignment="1">
      <alignment horizontal="center" vertical="center"/>
    </xf>
    <xf numFmtId="0" fontId="0" fillId="0" borderId="4" xfId="0" applyFill="1" applyBorder="1" applyAlignment="1">
      <alignment horizontal="left" vertical="center" indent="2"/>
    </xf>
    <xf numFmtId="0" fontId="0" fillId="0" borderId="2" xfId="0" applyFill="1" applyBorder="1" applyAlignment="1">
      <alignment horizontal="left" vertical="center" indent="2"/>
    </xf>
    <xf numFmtId="0" fontId="10" fillId="0" borderId="3" xfId="0" applyFont="1" applyFill="1" applyBorder="1" applyAlignment="1">
      <alignment horizontal="left" vertical="center" wrapText="1"/>
    </xf>
    <xf numFmtId="0" fontId="0" fillId="0" borderId="3" xfId="0" applyFill="1" applyBorder="1" applyAlignment="1">
      <alignment horizontal="center" vertical="center" wrapText="1"/>
    </xf>
    <xf numFmtId="0" fontId="17" fillId="0" borderId="3" xfId="0" applyFont="1" applyFill="1" applyBorder="1" applyAlignment="1">
      <alignment horizontal="left" vertical="center" indent="1"/>
    </xf>
    <xf numFmtId="0" fontId="0" fillId="0" borderId="3" xfId="0" applyFill="1" applyBorder="1" applyAlignment="1">
      <alignment horizontal="left" vertical="center" indent="2"/>
    </xf>
    <xf numFmtId="0" fontId="0" fillId="0" borderId="0" xfId="0" applyAlignment="1">
      <alignment horizontal="left" vertical="center" wrapText="1"/>
    </xf>
    <xf numFmtId="3" fontId="8" fillId="2" borderId="1" xfId="0" applyNumberFormat="1" applyFont="1" applyFill="1" applyBorder="1" applyAlignment="1">
      <alignment horizontal="center" vertical="center"/>
    </xf>
    <xf numFmtId="0" fontId="11" fillId="0" borderId="3" xfId="0" applyFont="1" applyFill="1" applyBorder="1" applyAlignment="1">
      <alignment horizontal="left" vertical="center"/>
    </xf>
    <xf numFmtId="0" fontId="10" fillId="0" borderId="3" xfId="0" applyFont="1" applyFill="1" applyBorder="1" applyAlignment="1">
      <alignment horizontal="left" vertical="center"/>
    </xf>
    <xf numFmtId="0" fontId="0" fillId="0" borderId="3" xfId="0"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1" xfId="0" applyFill="1" applyBorder="1" applyAlignment="1">
      <alignment horizontal="left" vertical="center"/>
    </xf>
    <xf numFmtId="0" fontId="0" fillId="0" borderId="10" xfId="0" applyFill="1" applyBorder="1" applyAlignment="1">
      <alignment horizontal="left" vertical="center"/>
    </xf>
    <xf numFmtId="0" fontId="0" fillId="0" borderId="3" xfId="0" applyBorder="1" applyAlignment="1">
      <alignment horizontal="center" vertical="center" wrapText="1"/>
    </xf>
    <xf numFmtId="6" fontId="25" fillId="2" borderId="1" xfId="3" applyFont="1" applyFill="1" applyBorder="1" applyAlignment="1">
      <alignment horizontal="center" vertical="center"/>
    </xf>
    <xf numFmtId="176" fontId="0" fillId="0" borderId="1" xfId="0" applyNumberFormat="1" applyFill="1" applyBorder="1" applyAlignment="1">
      <alignment horizontal="center" vertical="center"/>
    </xf>
    <xf numFmtId="178" fontId="0" fillId="2" borderId="2" xfId="0" applyNumberFormat="1" applyFont="1" applyFill="1" applyBorder="1" applyAlignment="1">
      <alignment horizontal="center" vertical="center"/>
    </xf>
    <xf numFmtId="6" fontId="0" fillId="3" borderId="2" xfId="3" applyFont="1" applyFill="1" applyBorder="1" applyAlignment="1">
      <alignment horizontal="center" vertical="center"/>
    </xf>
    <xf numFmtId="178" fontId="0" fillId="2" borderId="4" xfId="0" applyNumberFormat="1" applyFill="1" applyBorder="1" applyAlignment="1">
      <alignment horizontal="center" vertical="center" wrapText="1"/>
    </xf>
    <xf numFmtId="178" fontId="0" fillId="2" borderId="2" xfId="0" applyNumberFormat="1" applyFill="1" applyBorder="1" applyAlignment="1">
      <alignment horizontal="center"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6" fontId="22" fillId="2" borderId="1" xfId="3" applyFont="1" applyFill="1" applyBorder="1" applyAlignment="1">
      <alignment horizontal="center" vertical="center"/>
    </xf>
    <xf numFmtId="0" fontId="3" fillId="0" borderId="24" xfId="2" applyFont="1" applyBorder="1" applyAlignment="1" applyProtection="1">
      <alignment horizontal="center" vertical="center" wrapText="1"/>
    </xf>
    <xf numFmtId="0" fontId="3" fillId="0" borderId="25" xfId="2" applyFont="1" applyBorder="1" applyAlignment="1" applyProtection="1">
      <alignment horizontal="center" vertical="center" wrapText="1"/>
    </xf>
    <xf numFmtId="0" fontId="3" fillId="0" borderId="0" xfId="2" applyFont="1" applyBorder="1" applyAlignment="1" applyProtection="1">
      <alignment horizontal="center" vertical="center"/>
    </xf>
    <xf numFmtId="0" fontId="3" fillId="0" borderId="33" xfId="2" applyFont="1" applyBorder="1" applyAlignment="1" applyProtection="1">
      <alignment horizontal="center" vertical="center" wrapText="1"/>
    </xf>
    <xf numFmtId="0" fontId="11" fillId="0" borderId="34" xfId="0" applyFont="1" applyBorder="1" applyAlignment="1" applyProtection="1">
      <alignment horizontal="center" vertical="center"/>
    </xf>
    <xf numFmtId="0" fontId="11" fillId="0" borderId="35" xfId="0" applyFont="1" applyBorder="1" applyAlignment="1" applyProtection="1">
      <alignment horizontal="center" vertical="center"/>
    </xf>
    <xf numFmtId="0" fontId="11" fillId="2" borderId="35" xfId="0" applyFont="1" applyFill="1" applyBorder="1" applyAlignment="1" applyProtection="1">
      <alignment horizontal="center" vertical="center"/>
    </xf>
    <xf numFmtId="0" fontId="11" fillId="2" borderId="36" xfId="0" applyFont="1" applyFill="1" applyBorder="1" applyAlignment="1" applyProtection="1">
      <alignment horizontal="center" vertical="center"/>
    </xf>
    <xf numFmtId="0" fontId="11" fillId="0" borderId="35" xfId="0" applyFont="1" applyBorder="1" applyAlignment="1" applyProtection="1">
      <alignment horizontal="right" vertical="center"/>
    </xf>
    <xf numFmtId="0" fontId="11" fillId="0" borderId="0" xfId="0" applyFont="1" applyBorder="1" applyAlignment="1" applyProtection="1">
      <alignment horizontal="center" vertical="center"/>
    </xf>
    <xf numFmtId="0" fontId="3" fillId="0" borderId="3" xfId="2" applyFont="1" applyBorder="1" applyAlignment="1" applyProtection="1">
      <alignment horizontal="left" vertical="center" wrapText="1"/>
    </xf>
    <xf numFmtId="0" fontId="3" fillId="0" borderId="26" xfId="2" applyFont="1" applyBorder="1" applyAlignment="1" applyProtection="1">
      <alignment horizontal="center" vertical="center" wrapText="1"/>
    </xf>
    <xf numFmtId="0" fontId="3" fillId="0" borderId="27" xfId="2" applyFont="1" applyBorder="1" applyAlignment="1" applyProtection="1">
      <alignment horizontal="center" vertical="center" wrapText="1"/>
    </xf>
    <xf numFmtId="0" fontId="3" fillId="0" borderId="28" xfId="2" applyFont="1" applyBorder="1" applyAlignment="1" applyProtection="1">
      <alignment horizontal="center" vertical="center" wrapText="1"/>
    </xf>
    <xf numFmtId="0" fontId="3" fillId="0" borderId="17" xfId="2" applyFont="1" applyBorder="1" applyAlignment="1" applyProtection="1">
      <alignment horizontal="left" vertical="center" wrapText="1"/>
    </xf>
    <xf numFmtId="0" fontId="3" fillId="0" borderId="43" xfId="2" applyFont="1" applyBorder="1" applyAlignment="1" applyProtection="1">
      <alignment horizontal="center" vertical="center" wrapText="1"/>
    </xf>
    <xf numFmtId="0" fontId="3" fillId="0" borderId="41" xfId="2" applyFont="1" applyBorder="1" applyAlignment="1" applyProtection="1">
      <alignment horizontal="center" vertical="center" wrapText="1"/>
    </xf>
    <xf numFmtId="14" fontId="29" fillId="3" borderId="41" xfId="2" applyNumberFormat="1" applyFont="1" applyFill="1" applyBorder="1" applyAlignment="1" applyProtection="1">
      <alignment horizontal="center" vertical="center"/>
      <protection locked="0"/>
    </xf>
    <xf numFmtId="0" fontId="3" fillId="0" borderId="41" xfId="2" applyFont="1" applyBorder="1" applyAlignment="1" applyProtection="1">
      <alignment horizontal="center" vertical="center"/>
    </xf>
    <xf numFmtId="14" fontId="3" fillId="3" borderId="41" xfId="2" applyNumberFormat="1" applyFont="1" applyFill="1" applyBorder="1" applyAlignment="1" applyProtection="1">
      <alignment horizontal="center" vertical="center"/>
      <protection locked="0"/>
    </xf>
    <xf numFmtId="0" fontId="3" fillId="0" borderId="33" xfId="2" applyFont="1" applyBorder="1" applyAlignment="1" applyProtection="1">
      <alignment horizontal="center" vertical="center" textRotation="255"/>
    </xf>
    <xf numFmtId="0" fontId="3" fillId="0" borderId="3" xfId="2" applyFont="1" applyBorder="1" applyAlignment="1" applyProtection="1">
      <alignment horizontal="center" vertical="center" textRotation="255"/>
    </xf>
    <xf numFmtId="0" fontId="3" fillId="0" borderId="17" xfId="2" applyFont="1" applyBorder="1" applyAlignment="1" applyProtection="1">
      <alignment horizontal="center" vertical="center" textRotation="255"/>
    </xf>
    <xf numFmtId="0" fontId="3" fillId="0" borderId="33" xfId="2" applyFont="1" applyBorder="1" applyAlignment="1" applyProtection="1">
      <alignment horizontal="left" vertical="center"/>
    </xf>
    <xf numFmtId="0" fontId="3" fillId="0" borderId="38" xfId="2" applyFont="1" applyBorder="1" applyAlignment="1" applyProtection="1">
      <alignment horizontal="center" vertical="center" wrapText="1"/>
    </xf>
    <xf numFmtId="0" fontId="3" fillId="0" borderId="39" xfId="2" applyFont="1" applyBorder="1" applyAlignment="1" applyProtection="1">
      <alignment horizontal="center" vertical="center" wrapText="1"/>
    </xf>
    <xf numFmtId="0" fontId="3" fillId="0" borderId="4" xfId="2" applyFont="1" applyBorder="1" applyAlignment="1" applyProtection="1">
      <alignment horizontal="left" vertical="center"/>
    </xf>
    <xf numFmtId="0" fontId="3" fillId="0" borderId="2" xfId="2" applyFont="1" applyBorder="1" applyAlignment="1" applyProtection="1">
      <alignment horizontal="left" vertical="center"/>
    </xf>
    <xf numFmtId="0" fontId="3" fillId="0" borderId="5" xfId="2" applyFont="1" applyBorder="1" applyAlignment="1" applyProtection="1">
      <alignment horizontal="left" vertical="center"/>
    </xf>
    <xf numFmtId="0" fontId="3" fillId="0" borderId="6" xfId="2" applyFont="1" applyBorder="1" applyAlignment="1" applyProtection="1">
      <alignment horizontal="left" vertical="center" wrapText="1"/>
    </xf>
    <xf numFmtId="0" fontId="3" fillId="0" borderId="7" xfId="2" applyFont="1" applyBorder="1" applyAlignment="1" applyProtection="1">
      <alignment horizontal="left" vertical="center" wrapText="1"/>
    </xf>
    <xf numFmtId="0" fontId="3" fillId="0" borderId="8" xfId="2" applyFont="1" applyBorder="1" applyAlignment="1" applyProtection="1">
      <alignment horizontal="left" vertical="center" wrapText="1"/>
    </xf>
    <xf numFmtId="0" fontId="3" fillId="4" borderId="24" xfId="2" applyFont="1" applyFill="1" applyBorder="1" applyAlignment="1" applyProtection="1">
      <alignment horizontal="center" vertical="center" wrapText="1"/>
    </xf>
    <xf numFmtId="0" fontId="3" fillId="4" borderId="25" xfId="2" applyFont="1" applyFill="1" applyBorder="1" applyAlignment="1" applyProtection="1">
      <alignment horizontal="center" vertical="center" wrapText="1"/>
    </xf>
    <xf numFmtId="0" fontId="3" fillId="0" borderId="4" xfId="2" applyFont="1" applyFill="1" applyBorder="1" applyAlignment="1" applyProtection="1">
      <alignment horizontal="left" vertical="center" wrapText="1"/>
    </xf>
    <xf numFmtId="0" fontId="3" fillId="0" borderId="2" xfId="2" applyFont="1" applyFill="1" applyBorder="1" applyAlignment="1" applyProtection="1">
      <alignment horizontal="left" vertical="center" wrapText="1"/>
    </xf>
    <xf numFmtId="0" fontId="3" fillId="0" borderId="5" xfId="2" applyFont="1" applyFill="1" applyBorder="1" applyAlignment="1" applyProtection="1">
      <alignment horizontal="left" vertical="center" wrapText="1"/>
    </xf>
    <xf numFmtId="0" fontId="3" fillId="0" borderId="4" xfId="2" applyFont="1" applyBorder="1" applyAlignment="1" applyProtection="1">
      <alignment horizontal="left" vertical="center" wrapText="1"/>
    </xf>
    <xf numFmtId="0" fontId="3" fillId="0" borderId="2" xfId="2" applyFont="1" applyBorder="1" applyAlignment="1" applyProtection="1">
      <alignment horizontal="left" vertical="center" wrapText="1"/>
    </xf>
    <xf numFmtId="0" fontId="3" fillId="0" borderId="5" xfId="2" applyFont="1" applyBorder="1" applyAlignment="1" applyProtection="1">
      <alignment horizontal="left" vertical="center" wrapText="1"/>
    </xf>
    <xf numFmtId="0" fontId="3" fillId="0" borderId="32" xfId="2" applyFont="1" applyBorder="1" applyAlignment="1" applyProtection="1">
      <alignment horizontal="center" vertical="center" textRotation="255"/>
    </xf>
    <xf numFmtId="0" fontId="3" fillId="0" borderId="40" xfId="2" applyFont="1" applyBorder="1" applyAlignment="1" applyProtection="1">
      <alignment horizontal="center" vertical="center" textRotation="255"/>
    </xf>
    <xf numFmtId="0" fontId="3" fillId="0" borderId="18" xfId="2" applyFont="1" applyBorder="1" applyAlignment="1" applyProtection="1">
      <alignment horizontal="center" vertical="center" textRotation="255"/>
    </xf>
    <xf numFmtId="0" fontId="3" fillId="0" borderId="34" xfId="2" applyFont="1" applyFill="1" applyBorder="1" applyAlignment="1" applyProtection="1">
      <alignment horizontal="left" vertical="center" wrapText="1"/>
    </xf>
    <xf numFmtId="0" fontId="3" fillId="0" borderId="35" xfId="2" applyFont="1" applyFill="1" applyBorder="1" applyAlignment="1" applyProtection="1">
      <alignment horizontal="left" vertical="center" wrapText="1"/>
    </xf>
    <xf numFmtId="0" fontId="3" fillId="0" borderId="36" xfId="2" applyFont="1" applyFill="1" applyBorder="1" applyAlignment="1" applyProtection="1">
      <alignment horizontal="left" vertical="center" wrapText="1"/>
    </xf>
    <xf numFmtId="0" fontId="3" fillId="4" borderId="38" xfId="2" applyFont="1" applyFill="1" applyBorder="1" applyAlignment="1" applyProtection="1">
      <alignment horizontal="center" vertical="center" wrapText="1"/>
    </xf>
    <xf numFmtId="0" fontId="3" fillId="4" borderId="39" xfId="2" applyFont="1" applyFill="1" applyBorder="1" applyAlignment="1" applyProtection="1">
      <alignment horizontal="center" vertical="center" wrapText="1"/>
    </xf>
    <xf numFmtId="0" fontId="3" fillId="0" borderId="43" xfId="2" applyFont="1" applyFill="1" applyBorder="1" applyAlignment="1" applyProtection="1">
      <alignment horizontal="left" vertical="center" wrapText="1"/>
    </xf>
    <xf numFmtId="0" fontId="3" fillId="0" borderId="41" xfId="2" applyFont="1" applyFill="1" applyBorder="1" applyAlignment="1" applyProtection="1">
      <alignment horizontal="left" vertical="center" wrapText="1"/>
    </xf>
    <xf numFmtId="0" fontId="3" fillId="0" borderId="42" xfId="2" applyFont="1" applyFill="1" applyBorder="1" applyAlignment="1" applyProtection="1">
      <alignment horizontal="left" vertical="center" wrapText="1"/>
    </xf>
    <xf numFmtId="0" fontId="3" fillId="4" borderId="30" xfId="2" applyFont="1" applyFill="1" applyBorder="1" applyAlignment="1" applyProtection="1">
      <alignment horizontal="center" vertical="center"/>
    </xf>
    <xf numFmtId="0" fontId="3" fillId="4" borderId="31" xfId="2" applyFont="1" applyFill="1" applyBorder="1" applyAlignment="1" applyProtection="1">
      <alignment horizontal="center" vertical="center"/>
    </xf>
    <xf numFmtId="0" fontId="3" fillId="0" borderId="43" xfId="2" applyFont="1" applyBorder="1" applyAlignment="1" applyProtection="1">
      <alignment horizontal="left" vertical="center" wrapText="1"/>
    </xf>
    <xf numFmtId="0" fontId="3" fillId="0" borderId="41" xfId="2" applyFont="1" applyBorder="1" applyAlignment="1" applyProtection="1">
      <alignment horizontal="left" vertical="center" wrapText="1"/>
    </xf>
    <xf numFmtId="0" fontId="3" fillId="0" borderId="42" xfId="2" applyFont="1" applyBorder="1" applyAlignment="1" applyProtection="1">
      <alignment horizontal="left" vertical="center" wrapText="1"/>
    </xf>
    <xf numFmtId="0" fontId="3" fillId="4" borderId="30" xfId="2" applyFont="1" applyFill="1" applyBorder="1" applyAlignment="1" applyProtection="1">
      <alignment horizontal="center" vertical="center" wrapText="1"/>
    </xf>
    <xf numFmtId="0" fontId="3" fillId="4" borderId="31" xfId="2" applyFont="1" applyFill="1" applyBorder="1" applyAlignment="1" applyProtection="1">
      <alignment horizontal="center" vertical="center" wrapText="1"/>
    </xf>
    <xf numFmtId="0" fontId="29" fillId="0" borderId="3" xfId="2" applyFont="1" applyBorder="1" applyAlignment="1" applyProtection="1">
      <alignment horizontal="left" vertical="center" wrapText="1"/>
    </xf>
    <xf numFmtId="0" fontId="29" fillId="0" borderId="4" xfId="2" applyFont="1" applyFill="1" applyBorder="1" applyAlignment="1" applyProtection="1">
      <alignment horizontal="left" vertical="center" wrapText="1"/>
    </xf>
    <xf numFmtId="0" fontId="29" fillId="0" borderId="2" xfId="2" applyFont="1" applyFill="1" applyBorder="1" applyAlignment="1" applyProtection="1">
      <alignment horizontal="left" vertical="center" wrapText="1"/>
    </xf>
    <xf numFmtId="0" fontId="29" fillId="0" borderId="5" xfId="2" applyFont="1" applyFill="1" applyBorder="1" applyAlignment="1" applyProtection="1">
      <alignment horizontal="left" vertical="center" wrapText="1"/>
    </xf>
    <xf numFmtId="0" fontId="3" fillId="0" borderId="3" xfId="2" applyFont="1" applyFill="1" applyBorder="1" applyAlignment="1" applyProtection="1">
      <alignment horizontal="left" vertical="center" wrapText="1"/>
    </xf>
    <xf numFmtId="0" fontId="3" fillId="0" borderId="33" xfId="2" applyFont="1" applyBorder="1" applyAlignment="1" applyProtection="1">
      <alignment horizontal="left" vertical="center" wrapText="1"/>
    </xf>
    <xf numFmtId="0" fontId="3" fillId="0" borderId="26" xfId="2" applyFont="1" applyFill="1" applyBorder="1" applyAlignment="1" applyProtection="1">
      <alignment horizontal="center" vertical="center" wrapText="1"/>
      <protection locked="0"/>
    </xf>
    <xf numFmtId="0" fontId="3" fillId="0" borderId="27" xfId="2" applyFont="1" applyFill="1" applyBorder="1" applyAlignment="1" applyProtection="1">
      <alignment horizontal="center" vertical="center" wrapText="1"/>
      <protection locked="0"/>
    </xf>
    <xf numFmtId="0" fontId="3" fillId="0" borderId="28" xfId="2" applyFont="1" applyFill="1" applyBorder="1" applyAlignment="1" applyProtection="1">
      <alignment horizontal="center" vertical="center" wrapText="1"/>
      <protection locked="0"/>
    </xf>
    <xf numFmtId="0" fontId="3" fillId="0" borderId="26" xfId="2" applyFont="1" applyFill="1" applyBorder="1" applyAlignment="1" applyProtection="1">
      <alignment horizontal="center" vertical="center" wrapText="1"/>
    </xf>
    <xf numFmtId="0" fontId="3" fillId="0" borderId="27" xfId="2" applyFont="1" applyFill="1" applyBorder="1" applyAlignment="1" applyProtection="1">
      <alignment horizontal="center" vertical="center" wrapText="1"/>
    </xf>
    <xf numFmtId="0" fontId="3" fillId="0" borderId="28" xfId="2" applyFont="1" applyFill="1" applyBorder="1" applyAlignment="1" applyProtection="1">
      <alignment horizontal="center" vertical="center" wrapText="1"/>
    </xf>
    <xf numFmtId="0" fontId="3" fillId="0" borderId="19" xfId="2" applyFont="1" applyBorder="1" applyAlignment="1" applyProtection="1">
      <alignment horizontal="center" vertical="center" textRotation="255"/>
    </xf>
    <xf numFmtId="0" fontId="3" fillId="0" borderId="11" xfId="2" applyFont="1" applyBorder="1" applyAlignment="1" applyProtection="1">
      <alignment horizontal="center" vertical="center" textRotation="255"/>
    </xf>
    <xf numFmtId="0" fontId="3" fillId="0" borderId="19" xfId="2" applyFont="1" applyBorder="1" applyAlignment="1" applyProtection="1">
      <alignment horizontal="left" vertical="center" wrapText="1"/>
    </xf>
    <xf numFmtId="0" fontId="3" fillId="4" borderId="21" xfId="2" applyFont="1" applyFill="1" applyBorder="1" applyAlignment="1" applyProtection="1">
      <alignment horizontal="center" vertical="center" wrapText="1"/>
    </xf>
    <xf numFmtId="0" fontId="3" fillId="4" borderId="22" xfId="2" applyFont="1" applyFill="1" applyBorder="1" applyAlignment="1" applyProtection="1">
      <alignment horizontal="center" vertical="center" wrapText="1"/>
    </xf>
    <xf numFmtId="0" fontId="3" fillId="4" borderId="26" xfId="2" applyFont="1" applyFill="1" applyBorder="1" applyAlignment="1" applyProtection="1">
      <alignment horizontal="center" vertical="center" wrapText="1"/>
    </xf>
    <xf numFmtId="0" fontId="3" fillId="4" borderId="27" xfId="2" applyFont="1" applyFill="1" applyBorder="1" applyAlignment="1" applyProtection="1">
      <alignment horizontal="center" vertical="center" wrapText="1"/>
    </xf>
    <xf numFmtId="0" fontId="3" fillId="4" borderId="28" xfId="2" applyFont="1" applyFill="1" applyBorder="1" applyAlignment="1" applyProtection="1">
      <alignment horizontal="center" vertical="center" wrapText="1"/>
    </xf>
    <xf numFmtId="0" fontId="9" fillId="2" borderId="4" xfId="2" applyNumberFormat="1" applyFont="1" applyFill="1" applyBorder="1" applyAlignment="1" applyProtection="1">
      <alignment horizontal="left" vertical="center" wrapText="1"/>
    </xf>
    <xf numFmtId="0" fontId="9" fillId="2" borderId="2" xfId="2" applyNumberFormat="1" applyFont="1" applyFill="1" applyBorder="1" applyAlignment="1" applyProtection="1">
      <alignment horizontal="left" vertical="center" wrapText="1"/>
    </xf>
    <xf numFmtId="0" fontId="9" fillId="2" borderId="5" xfId="2" applyNumberFormat="1" applyFont="1" applyFill="1" applyBorder="1" applyAlignment="1" applyProtection="1">
      <alignment horizontal="left"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3" xfId="2" applyFont="1" applyBorder="1" applyAlignment="1" applyProtection="1">
      <alignment horizontal="center" vertical="center" wrapText="1"/>
    </xf>
    <xf numFmtId="0" fontId="3" fillId="0" borderId="15"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3" fillId="0" borderId="16" xfId="2" applyFont="1" applyBorder="1" applyAlignment="1" applyProtection="1">
      <alignment horizontal="center" vertical="center" wrapText="1"/>
    </xf>
    <xf numFmtId="0" fontId="30" fillId="0" borderId="3" xfId="2" applyFont="1" applyBorder="1" applyAlignment="1" applyProtection="1">
      <alignment horizontal="center" vertical="center" textRotation="255"/>
    </xf>
    <xf numFmtId="0" fontId="30" fillId="0" borderId="17" xfId="2" applyFont="1" applyBorder="1" applyAlignment="1" applyProtection="1">
      <alignment horizontal="center" vertical="center" textRotation="255"/>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18" xfId="2" applyFont="1" applyBorder="1" applyAlignment="1" applyProtection="1">
      <alignment horizontal="center" vertical="center" wrapText="1"/>
    </xf>
    <xf numFmtId="0" fontId="3" fillId="0" borderId="14" xfId="2" applyFont="1" applyBorder="1" applyAlignment="1" applyProtection="1">
      <alignment horizontal="center" vertical="center"/>
    </xf>
    <xf numFmtId="0" fontId="11" fillId="0" borderId="3" xfId="0" applyFont="1" applyBorder="1" applyAlignment="1" applyProtection="1">
      <alignment horizontal="left" vertical="center"/>
    </xf>
    <xf numFmtId="0" fontId="11" fillId="0" borderId="3" xfId="0" applyFont="1" applyBorder="1" applyAlignment="1" applyProtection="1">
      <alignment horizontal="center" vertical="center"/>
    </xf>
    <xf numFmtId="0" fontId="3" fillId="0" borderId="1" xfId="2" applyFont="1" applyBorder="1" applyAlignment="1" applyProtection="1">
      <alignment horizontal="left" vertical="center" wrapText="1"/>
    </xf>
    <xf numFmtId="0" fontId="3" fillId="2" borderId="4" xfId="2" applyNumberFormat="1" applyFont="1" applyFill="1" applyBorder="1" applyAlignment="1" applyProtection="1">
      <alignment horizontal="center" vertical="center" wrapText="1"/>
    </xf>
    <xf numFmtId="0" fontId="3" fillId="2" borderId="2" xfId="2" applyNumberFormat="1" applyFont="1" applyFill="1" applyBorder="1" applyAlignment="1" applyProtection="1">
      <alignment horizontal="center" vertical="center" wrapText="1"/>
    </xf>
    <xf numFmtId="0" fontId="3" fillId="2" borderId="5" xfId="2" applyNumberFormat="1" applyFont="1" applyFill="1" applyBorder="1" applyAlignment="1" applyProtection="1">
      <alignment horizontal="center" vertical="center" wrapText="1"/>
    </xf>
    <xf numFmtId="0" fontId="3" fillId="2" borderId="4" xfId="2" applyNumberFormat="1" applyFont="1" applyFill="1" applyBorder="1" applyAlignment="1" applyProtection="1">
      <alignment horizontal="center" vertical="center"/>
    </xf>
    <xf numFmtId="0" fontId="3" fillId="2" borderId="2" xfId="2" applyNumberFormat="1" applyFont="1" applyFill="1" applyBorder="1" applyAlignment="1" applyProtection="1">
      <alignment horizontal="center" vertical="center"/>
    </xf>
    <xf numFmtId="0" fontId="3" fillId="2" borderId="5" xfId="2" applyNumberFormat="1" applyFont="1" applyFill="1" applyBorder="1" applyAlignment="1" applyProtection="1">
      <alignment horizontal="center" vertical="center"/>
    </xf>
  </cellXfs>
  <cellStyles count="5">
    <cellStyle name="パーセント" xfId="4" builtinId="5"/>
    <cellStyle name="桁区切り" xfId="1" builtinId="6"/>
    <cellStyle name="通貨" xfId="3" builtinId="7"/>
    <cellStyle name="標準" xfId="0" builtinId="0"/>
    <cellStyle name="標準 2" xfId="2"/>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191292</xdr:colOff>
      <xdr:row>6</xdr:row>
      <xdr:rowOff>47626</xdr:rowOff>
    </xdr:from>
    <xdr:to>
      <xdr:col>31</xdr:col>
      <xdr:colOff>3525042</xdr:colOff>
      <xdr:row>8</xdr:row>
      <xdr:rowOff>91282</xdr:rowOff>
    </xdr:to>
    <xdr:sp macro="" textlink="">
      <xdr:nvSpPr>
        <xdr:cNvPr id="2" name="角丸四角形吹き出し 1"/>
        <xdr:cNvSpPr/>
      </xdr:nvSpPr>
      <xdr:spPr>
        <a:xfrm>
          <a:off x="8344692" y="1590676"/>
          <a:ext cx="3333750" cy="46275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5"/>
  <sheetViews>
    <sheetView tabSelected="1" zoomScale="90" zoomScaleNormal="90" workbookViewId="0">
      <selection activeCell="A2" sqref="A2"/>
    </sheetView>
  </sheetViews>
  <sheetFormatPr defaultRowHeight="13" x14ac:dyDescent="0.2"/>
  <cols>
    <col min="1" max="16" width="3.6328125" customWidth="1"/>
    <col min="17" max="18" width="2.6328125" customWidth="1"/>
    <col min="19" max="20" width="3.6328125" customWidth="1"/>
    <col min="21" max="22" width="2.08984375" customWidth="1"/>
    <col min="23" max="24" width="3.6328125" customWidth="1"/>
    <col min="25" max="26" width="3.08984375" customWidth="1"/>
    <col min="27" max="30" width="3.6328125" customWidth="1"/>
    <col min="32" max="33" width="9" hidden="1" customWidth="1"/>
    <col min="34" max="36" width="9" customWidth="1"/>
    <col min="38" max="38" width="11.453125" bestFit="1" customWidth="1"/>
    <col min="39" max="39" width="10.36328125" bestFit="1" customWidth="1"/>
  </cols>
  <sheetData>
    <row r="1" spans="1:41" s="2" customFormat="1" ht="20.149999999999999" customHeight="1" x14ac:dyDescent="0.2">
      <c r="A1" s="72" t="s">
        <v>446</v>
      </c>
      <c r="F1" s="3"/>
      <c r="G1" s="3"/>
      <c r="H1" s="4"/>
      <c r="I1" s="4"/>
      <c r="J1" s="4"/>
      <c r="N1" s="200" t="s">
        <v>0</v>
      </c>
      <c r="O1" s="200"/>
      <c r="P1" s="200"/>
      <c r="Q1" s="202"/>
      <c r="R1" s="203"/>
      <c r="S1" s="203"/>
      <c r="T1" s="203"/>
      <c r="U1" s="203"/>
      <c r="V1" s="203"/>
      <c r="W1" s="203"/>
      <c r="X1" s="203"/>
      <c r="Y1" s="203"/>
      <c r="Z1" s="203"/>
      <c r="AA1" s="203"/>
      <c r="AB1" s="203"/>
      <c r="AC1" s="203"/>
      <c r="AD1" s="204"/>
    </row>
    <row r="2" spans="1:41" s="2" customFormat="1" x14ac:dyDescent="0.2">
      <c r="A2" s="1"/>
      <c r="C2" s="13"/>
      <c r="D2" s="13"/>
      <c r="E2" s="13"/>
      <c r="F2" s="48"/>
      <c r="G2" s="49"/>
      <c r="H2" s="50"/>
      <c r="I2" s="4"/>
      <c r="J2" s="4"/>
      <c r="N2" s="205" t="s">
        <v>4</v>
      </c>
      <c r="O2" s="206"/>
      <c r="P2" s="207"/>
      <c r="Q2" s="14" t="s">
        <v>24</v>
      </c>
      <c r="R2" s="229" t="s">
        <v>20</v>
      </c>
      <c r="S2" s="229"/>
      <c r="T2" s="229"/>
      <c r="U2" s="15" t="s">
        <v>24</v>
      </c>
      <c r="V2" s="229" t="s">
        <v>21</v>
      </c>
      <c r="W2" s="229"/>
      <c r="X2" s="229"/>
      <c r="Y2" s="229"/>
      <c r="Z2" s="229"/>
      <c r="AA2" s="229"/>
      <c r="AB2" s="229"/>
      <c r="AC2" s="229"/>
      <c r="AD2" s="230"/>
    </row>
    <row r="3" spans="1:41" s="2" customFormat="1" ht="13.5" customHeight="1" x14ac:dyDescent="0.2">
      <c r="A3" s="1"/>
      <c r="F3" s="3"/>
      <c r="G3" s="3"/>
      <c r="H3" s="4"/>
      <c r="I3" s="4"/>
      <c r="J3" s="4"/>
      <c r="N3" s="208"/>
      <c r="O3" s="209"/>
      <c r="P3" s="210"/>
      <c r="Q3" s="16" t="s">
        <v>24</v>
      </c>
      <c r="R3" s="231" t="s">
        <v>19</v>
      </c>
      <c r="S3" s="231"/>
      <c r="T3" s="231"/>
      <c r="U3" s="17" t="s">
        <v>24</v>
      </c>
      <c r="V3" s="231" t="s">
        <v>22</v>
      </c>
      <c r="W3" s="231"/>
      <c r="X3" s="231"/>
      <c r="Y3" s="231"/>
      <c r="Z3" s="17" t="s">
        <v>24</v>
      </c>
      <c r="AA3" s="231" t="s">
        <v>23</v>
      </c>
      <c r="AB3" s="231"/>
      <c r="AC3" s="231"/>
      <c r="AD3" s="232"/>
      <c r="AF3" s="12" t="s">
        <v>18</v>
      </c>
    </row>
    <row r="4" spans="1:41" s="5" customFormat="1" ht="26.25" customHeight="1" x14ac:dyDescent="0.2">
      <c r="A4" s="201" t="s">
        <v>91</v>
      </c>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F4" s="6" t="s">
        <v>17</v>
      </c>
    </row>
    <row r="5" spans="1:41" s="6" customFormat="1" ht="25.5" customHeight="1" x14ac:dyDescent="0.2">
      <c r="A5" s="211" t="s">
        <v>1</v>
      </c>
      <c r="B5" s="212"/>
      <c r="C5" s="212"/>
      <c r="D5" s="212"/>
      <c r="E5" s="212"/>
      <c r="F5" s="212"/>
      <c r="G5" s="213"/>
      <c r="H5" s="214"/>
      <c r="I5" s="215"/>
      <c r="J5" s="215"/>
      <c r="K5" s="215"/>
      <c r="L5" s="215"/>
      <c r="M5" s="215"/>
      <c r="N5" s="216"/>
      <c r="O5" s="226" t="s">
        <v>2</v>
      </c>
      <c r="P5" s="227"/>
      <c r="Q5" s="227"/>
      <c r="R5" s="227"/>
      <c r="S5" s="227"/>
      <c r="T5" s="227"/>
      <c r="U5" s="227"/>
      <c r="V5" s="228"/>
      <c r="W5" s="217"/>
      <c r="X5" s="218"/>
      <c r="Y5" s="218"/>
      <c r="Z5" s="218"/>
      <c r="AA5" s="218"/>
      <c r="AB5" s="218"/>
      <c r="AC5" s="218"/>
      <c r="AD5" s="219"/>
    </row>
    <row r="6" spans="1:41" s="6" customFormat="1" ht="33" customHeight="1" x14ac:dyDescent="0.2">
      <c r="A6" s="220" t="s">
        <v>3</v>
      </c>
      <c r="B6" s="221"/>
      <c r="C6" s="221"/>
      <c r="D6" s="221"/>
      <c r="E6" s="221"/>
      <c r="F6" s="221"/>
      <c r="G6" s="222"/>
      <c r="H6" s="223"/>
      <c r="I6" s="224"/>
      <c r="J6" s="224"/>
      <c r="K6" s="224"/>
      <c r="L6" s="224"/>
      <c r="M6" s="224"/>
      <c r="N6" s="224"/>
      <c r="O6" s="224"/>
      <c r="P6" s="224"/>
      <c r="Q6" s="224"/>
      <c r="R6" s="224"/>
      <c r="S6" s="224"/>
      <c r="T6" s="224"/>
      <c r="U6" s="224"/>
      <c r="V6" s="224"/>
      <c r="W6" s="224"/>
      <c r="X6" s="224"/>
      <c r="Y6" s="224"/>
      <c r="Z6" s="224"/>
      <c r="AA6" s="224"/>
      <c r="AB6" s="224"/>
      <c r="AC6" s="224"/>
      <c r="AD6" s="225"/>
    </row>
    <row r="7" spans="1:41" x14ac:dyDescent="0.2">
      <c r="A7" s="199" t="s">
        <v>5</v>
      </c>
      <c r="B7" s="199"/>
      <c r="C7" s="199"/>
      <c r="D7" s="199"/>
      <c r="E7" s="199"/>
      <c r="F7" s="199"/>
      <c r="G7" s="199"/>
      <c r="H7" s="181"/>
      <c r="I7" s="182"/>
      <c r="J7" s="191" t="s">
        <v>80</v>
      </c>
      <c r="K7" s="191"/>
      <c r="L7" s="191"/>
      <c r="M7" s="191"/>
      <c r="N7" s="192"/>
      <c r="O7" s="261" t="s">
        <v>40</v>
      </c>
      <c r="P7" s="262"/>
      <c r="Q7" s="262"/>
      <c r="R7" s="262"/>
      <c r="S7" s="182"/>
      <c r="T7" s="182"/>
      <c r="U7" s="233" t="s">
        <v>79</v>
      </c>
      <c r="V7" s="233"/>
      <c r="W7" s="234"/>
      <c r="X7" s="265" t="s">
        <v>39</v>
      </c>
      <c r="Y7" s="262"/>
      <c r="Z7" s="262"/>
      <c r="AA7" s="262"/>
      <c r="AB7" s="263" t="s">
        <v>37</v>
      </c>
      <c r="AC7" s="263"/>
      <c r="AD7" s="264"/>
      <c r="AF7" t="s">
        <v>37</v>
      </c>
      <c r="AG7" t="s">
        <v>38</v>
      </c>
    </row>
    <row r="8" spans="1:41" x14ac:dyDescent="0.2">
      <c r="A8" s="242" t="s">
        <v>64</v>
      </c>
      <c r="B8" s="199"/>
      <c r="C8" s="199"/>
      <c r="D8" s="199"/>
      <c r="E8" s="199"/>
      <c r="F8" s="199"/>
      <c r="G8" s="199"/>
      <c r="H8" s="178" t="s">
        <v>77</v>
      </c>
      <c r="I8" s="179"/>
      <c r="J8" s="179"/>
      <c r="K8" s="179"/>
      <c r="L8" s="180"/>
      <c r="M8" s="181" t="s">
        <v>31</v>
      </c>
      <c r="N8" s="182"/>
      <c r="O8" s="182"/>
      <c r="P8" s="182"/>
      <c r="Q8" s="183"/>
      <c r="R8" s="184" t="s">
        <v>78</v>
      </c>
      <c r="S8" s="185"/>
      <c r="T8" s="185"/>
      <c r="U8" s="185"/>
      <c r="V8" s="185"/>
      <c r="W8" s="185"/>
      <c r="X8" s="185"/>
      <c r="Y8" s="185"/>
      <c r="Z8" s="185"/>
      <c r="AA8" s="186"/>
      <c r="AB8" s="274" t="s">
        <v>35</v>
      </c>
      <c r="AC8" s="274"/>
      <c r="AD8" s="274"/>
      <c r="AF8" s="24">
        <v>0.08</v>
      </c>
      <c r="AG8" s="24">
        <v>0.1</v>
      </c>
    </row>
    <row r="9" spans="1:41" x14ac:dyDescent="0.2">
      <c r="A9" s="199"/>
      <c r="B9" s="199"/>
      <c r="C9" s="199"/>
      <c r="D9" s="199"/>
      <c r="E9" s="199"/>
      <c r="F9" s="199"/>
      <c r="G9" s="199"/>
      <c r="H9" s="190" t="s">
        <v>32</v>
      </c>
      <c r="I9" s="191"/>
      <c r="J9" s="191"/>
      <c r="K9" s="191"/>
      <c r="L9" s="191"/>
      <c r="M9" s="191"/>
      <c r="N9" s="191"/>
      <c r="O9" s="191"/>
      <c r="P9" s="191"/>
      <c r="Q9" s="192"/>
      <c r="R9" s="243"/>
      <c r="S9" s="243"/>
      <c r="T9" s="243"/>
      <c r="U9" s="244"/>
      <c r="V9" s="194" t="s">
        <v>65</v>
      </c>
      <c r="W9" s="194"/>
      <c r="X9" s="194"/>
      <c r="Y9" s="194"/>
      <c r="Z9" s="194"/>
      <c r="AA9" s="194"/>
      <c r="AB9" s="266">
        <v>0.1</v>
      </c>
      <c r="AC9" s="266"/>
      <c r="AD9" s="266"/>
      <c r="AF9" t="s">
        <v>30</v>
      </c>
      <c r="AG9" t="s">
        <v>31</v>
      </c>
    </row>
    <row r="10" spans="1:41" ht="13" customHeight="1" x14ac:dyDescent="0.2">
      <c r="A10" s="199"/>
      <c r="B10" s="199"/>
      <c r="C10" s="199"/>
      <c r="D10" s="199"/>
      <c r="E10" s="199"/>
      <c r="F10" s="199"/>
      <c r="G10" s="199"/>
      <c r="H10" s="193" t="s">
        <v>34</v>
      </c>
      <c r="I10" s="194"/>
      <c r="J10" s="194"/>
      <c r="K10" s="194"/>
      <c r="L10" s="194"/>
      <c r="M10" s="194"/>
      <c r="N10" s="194"/>
      <c r="O10" s="194"/>
      <c r="P10" s="194"/>
      <c r="Q10" s="195"/>
      <c r="R10" s="245"/>
      <c r="S10" s="246"/>
      <c r="T10" s="246"/>
      <c r="U10" s="246"/>
      <c r="V10" s="191" t="s">
        <v>33</v>
      </c>
      <c r="W10" s="191"/>
      <c r="X10" s="191"/>
      <c r="Y10" s="191"/>
      <c r="Z10" s="191"/>
      <c r="AA10" s="191"/>
      <c r="AB10" s="266">
        <v>0.1</v>
      </c>
      <c r="AC10" s="266"/>
      <c r="AD10" s="266"/>
      <c r="AJ10" s="26"/>
      <c r="AK10" s="28"/>
    </row>
    <row r="11" spans="1:41" ht="13" customHeight="1" x14ac:dyDescent="0.2">
      <c r="A11" s="199"/>
      <c r="B11" s="199"/>
      <c r="C11" s="199"/>
      <c r="D11" s="199"/>
      <c r="E11" s="199"/>
      <c r="F11" s="199"/>
      <c r="G11" s="199"/>
      <c r="H11" s="193" t="s">
        <v>41</v>
      </c>
      <c r="I11" s="194"/>
      <c r="J11" s="194"/>
      <c r="K11" s="194"/>
      <c r="L11" s="194"/>
      <c r="M11" s="194"/>
      <c r="N11" s="194"/>
      <c r="O11" s="194"/>
      <c r="P11" s="194"/>
      <c r="Q11" s="195"/>
      <c r="R11" s="267"/>
      <c r="S11" s="267"/>
      <c r="T11" s="267"/>
      <c r="U11" s="268"/>
      <c r="V11" s="191" t="s">
        <v>33</v>
      </c>
      <c r="W11" s="191"/>
      <c r="X11" s="191"/>
      <c r="Y11" s="191"/>
      <c r="Z11" s="191"/>
      <c r="AA11" s="191"/>
      <c r="AB11" s="266">
        <v>0.1</v>
      </c>
      <c r="AC11" s="266"/>
      <c r="AD11" s="266"/>
    </row>
    <row r="12" spans="1:41" x14ac:dyDescent="0.2">
      <c r="A12" t="s">
        <v>6</v>
      </c>
      <c r="AL12" s="7"/>
      <c r="AM12" s="7"/>
      <c r="AN12" s="7"/>
      <c r="AO12" s="7"/>
    </row>
    <row r="13" spans="1:41" x14ac:dyDescent="0.2">
      <c r="A13" s="238" t="s">
        <v>7</v>
      </c>
      <c r="B13" s="238"/>
      <c r="C13" s="238"/>
      <c r="D13" s="238"/>
      <c r="E13" s="238"/>
      <c r="F13" s="238"/>
      <c r="G13" s="238"/>
      <c r="H13" s="187" t="s">
        <v>10</v>
      </c>
      <c r="I13" s="188"/>
      <c r="J13" s="188"/>
      <c r="K13" s="188"/>
      <c r="L13" s="188"/>
      <c r="M13" s="188"/>
      <c r="N13" s="188"/>
      <c r="O13" s="188"/>
      <c r="P13" s="188"/>
      <c r="Q13" s="188"/>
      <c r="R13" s="188"/>
      <c r="S13" s="188"/>
      <c r="T13" s="188"/>
      <c r="U13" s="188"/>
      <c r="V13" s="188"/>
      <c r="W13" s="188"/>
      <c r="X13" s="188"/>
      <c r="Y13" s="188"/>
      <c r="Z13" s="188"/>
      <c r="AA13" s="198" t="s">
        <v>42</v>
      </c>
      <c r="AB13" s="198"/>
      <c r="AC13" s="198"/>
      <c r="AD13" s="198"/>
      <c r="AL13" s="42"/>
      <c r="AM13" s="43"/>
      <c r="AN13" s="43"/>
      <c r="AO13" s="43"/>
    </row>
    <row r="14" spans="1:41" x14ac:dyDescent="0.2">
      <c r="A14" s="236" t="s">
        <v>8</v>
      </c>
      <c r="B14" s="236"/>
      <c r="C14" s="236"/>
      <c r="D14" s="236"/>
      <c r="E14" s="236"/>
      <c r="F14" s="236"/>
      <c r="G14" s="236"/>
      <c r="H14" s="184" t="s">
        <v>9</v>
      </c>
      <c r="I14" s="185"/>
      <c r="J14" s="185"/>
      <c r="K14" s="185"/>
      <c r="L14" s="185"/>
      <c r="M14" s="185"/>
      <c r="N14" s="185"/>
      <c r="O14" s="185"/>
      <c r="P14" s="185"/>
      <c r="Q14" s="185"/>
      <c r="R14" s="185"/>
      <c r="S14" s="185"/>
      <c r="T14" s="185"/>
      <c r="U14" s="185"/>
      <c r="V14" s="185"/>
      <c r="W14" s="185"/>
      <c r="X14" s="185"/>
      <c r="Y14" s="185"/>
      <c r="Z14" s="185"/>
      <c r="AA14" s="175">
        <f>AA22-SUM(AA20:AD21)</f>
        <v>0</v>
      </c>
      <c r="AB14" s="175"/>
      <c r="AC14" s="175"/>
      <c r="AD14" s="175"/>
      <c r="AG14" s="13"/>
      <c r="AJ14" s="26"/>
      <c r="AL14" s="44"/>
      <c r="AM14" s="45"/>
      <c r="AN14" s="45"/>
      <c r="AO14" s="7"/>
    </row>
    <row r="15" spans="1:41" x14ac:dyDescent="0.2">
      <c r="A15" s="254" t="s">
        <v>44</v>
      </c>
      <c r="B15" s="255"/>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197" t="str">
        <f>IF(H7="","",AA14)</f>
        <v/>
      </c>
      <c r="AB15" s="197"/>
      <c r="AC15" s="197"/>
      <c r="AD15" s="197"/>
      <c r="AE15" s="18"/>
      <c r="AG15" s="13"/>
      <c r="AJ15" s="26"/>
      <c r="AL15" s="44"/>
      <c r="AM15" s="45"/>
      <c r="AN15" s="7"/>
      <c r="AO15" s="7"/>
    </row>
    <row r="16" spans="1:41" x14ac:dyDescent="0.2">
      <c r="A16" s="236" t="s">
        <v>45</v>
      </c>
      <c r="B16" s="236"/>
      <c r="C16" s="236"/>
      <c r="D16" s="236"/>
      <c r="E16" s="236"/>
      <c r="F16" s="236"/>
      <c r="G16" s="236"/>
      <c r="H16" s="184" t="s">
        <v>15</v>
      </c>
      <c r="I16" s="185"/>
      <c r="J16" s="185"/>
      <c r="K16" s="185"/>
      <c r="L16" s="185"/>
      <c r="M16" s="185"/>
      <c r="N16" s="185"/>
      <c r="O16" s="185"/>
      <c r="P16" s="185"/>
      <c r="Q16" s="185"/>
      <c r="R16" s="185"/>
      <c r="S16" s="185"/>
      <c r="T16" s="185"/>
      <c r="U16" s="185"/>
      <c r="V16" s="185"/>
      <c r="W16" s="185"/>
      <c r="X16" s="185"/>
      <c r="Y16" s="185"/>
      <c r="Z16" s="185"/>
      <c r="AA16" s="175">
        <f>IF(AB7="他施設",150000*(1+AB9),IF(AB7="自施設",50000*(1+AB9),""))</f>
        <v>55000.000000000007</v>
      </c>
      <c r="AB16" s="175"/>
      <c r="AC16" s="175"/>
      <c r="AD16" s="175"/>
      <c r="AJ16" s="26"/>
      <c r="AL16" s="44"/>
      <c r="AM16" s="45"/>
      <c r="AN16" s="7"/>
      <c r="AO16" s="7"/>
    </row>
    <row r="17" spans="1:41" x14ac:dyDescent="0.2">
      <c r="A17" s="286" t="str">
        <f>IF(AND(Q2="■",Q3="■"),"（３）治験薬管理経費",IF(AND(U2="■",Q3="■"),"（３）試験薬管理経費",IF(AND(Q2="■",U3="■"),"（３）治験機器管理経費",IF(AND(U2="■",U3="■"),"（３）試験機器管理経費",IF(AND(Q2="■",Z3="■"),"（３）治験製品管理経費",IF(AND(U2="■",Z3="■"),"（３）試験製品管理経費",""))))))</f>
        <v/>
      </c>
      <c r="B17" s="287"/>
      <c r="C17" s="287"/>
      <c r="D17" s="287"/>
      <c r="E17" s="287"/>
      <c r="F17" s="287"/>
      <c r="G17" s="288"/>
      <c r="H17" s="252" t="s">
        <v>58</v>
      </c>
      <c r="I17" s="253"/>
      <c r="J17" s="253"/>
      <c r="K17" s="253"/>
      <c r="L17" s="295">
        <f>'YC書式086　治験研究経費ポイント算出表'!AC90</f>
        <v>0</v>
      </c>
      <c r="M17" s="295"/>
      <c r="N17" s="295"/>
      <c r="O17" s="295"/>
      <c r="P17" s="295"/>
      <c r="Q17" s="247">
        <f>IF(AB7="他施設",15,IF(AB7="自施設",5,""))</f>
        <v>5</v>
      </c>
      <c r="R17" s="247"/>
      <c r="S17" s="247"/>
      <c r="T17" s="247"/>
      <c r="U17" s="247"/>
      <c r="V17" s="247"/>
      <c r="W17" s="247"/>
      <c r="X17" s="247"/>
      <c r="Y17" s="247"/>
      <c r="Z17" s="247"/>
      <c r="AA17" s="196" t="str">
        <f>IF(H7="","",L17*Q17*H7*(1+AB9))</f>
        <v/>
      </c>
      <c r="AB17" s="196"/>
      <c r="AC17" s="196"/>
      <c r="AD17" s="196"/>
      <c r="AJ17" s="26"/>
      <c r="AL17" s="44"/>
      <c r="AM17" s="45"/>
      <c r="AN17" s="7"/>
      <c r="AO17" s="7"/>
    </row>
    <row r="18" spans="1:41" x14ac:dyDescent="0.2">
      <c r="A18" s="289"/>
      <c r="B18" s="290"/>
      <c r="C18" s="290"/>
      <c r="D18" s="290"/>
      <c r="E18" s="290"/>
      <c r="F18" s="290"/>
      <c r="G18" s="291"/>
      <c r="H18" s="252" t="s">
        <v>55</v>
      </c>
      <c r="I18" s="253"/>
      <c r="J18" s="253"/>
      <c r="K18" s="253"/>
      <c r="L18" s="253"/>
      <c r="M18" s="253"/>
      <c r="N18" s="253"/>
      <c r="O18" s="296"/>
      <c r="P18" s="296"/>
      <c r="Q18" s="296"/>
      <c r="R18" s="296"/>
      <c r="S18" s="53"/>
      <c r="T18" s="294" t="s">
        <v>56</v>
      </c>
      <c r="U18" s="294"/>
      <c r="V18" s="248" t="str">
        <f>IF(O18="","",L17*Q17*H7*(1+AB9)-O18)</f>
        <v/>
      </c>
      <c r="W18" s="248"/>
      <c r="X18" s="248"/>
      <c r="Y18" s="248"/>
      <c r="Z18" s="248"/>
      <c r="AA18" s="196"/>
      <c r="AB18" s="196"/>
      <c r="AC18" s="196"/>
      <c r="AD18" s="196"/>
      <c r="AJ18" s="26"/>
      <c r="AL18" s="44"/>
      <c r="AM18" s="45"/>
      <c r="AN18" s="7"/>
      <c r="AO18" s="7"/>
    </row>
    <row r="19" spans="1:41" x14ac:dyDescent="0.2">
      <c r="A19" s="236" t="s">
        <v>81</v>
      </c>
      <c r="B19" s="236"/>
      <c r="C19" s="236"/>
      <c r="D19" s="236"/>
      <c r="E19" s="236"/>
      <c r="F19" s="236"/>
      <c r="G19" s="236"/>
      <c r="H19" s="176" t="s">
        <v>86</v>
      </c>
      <c r="I19" s="177"/>
      <c r="J19" s="177"/>
      <c r="K19" s="177"/>
      <c r="L19" s="177"/>
      <c r="M19" s="177"/>
      <c r="N19" s="177"/>
      <c r="O19" s="177"/>
      <c r="P19" s="177"/>
      <c r="Q19" s="177"/>
      <c r="R19" s="177"/>
      <c r="S19" s="177"/>
      <c r="T19" s="177"/>
      <c r="U19" s="177"/>
      <c r="V19" s="177"/>
      <c r="W19" s="177"/>
      <c r="X19" s="177"/>
      <c r="Y19" s="177"/>
      <c r="Z19" s="177"/>
      <c r="AA19" s="175">
        <f>IF(AB7="他施設",AA22*0.1,IF(AB7="自施設",AA22*0.05,""))</f>
        <v>0</v>
      </c>
      <c r="AB19" s="175"/>
      <c r="AC19" s="175"/>
      <c r="AD19" s="175"/>
      <c r="AJ19" s="26"/>
      <c r="AL19" s="28"/>
      <c r="AM19" s="26"/>
    </row>
    <row r="20" spans="1:41" x14ac:dyDescent="0.2">
      <c r="A20" s="249" t="s">
        <v>46</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174" t="str">
        <f>IF(H7="","",SUM(AA16:AD19))</f>
        <v/>
      </c>
      <c r="AB20" s="174"/>
      <c r="AC20" s="174"/>
      <c r="AD20" s="174"/>
      <c r="AE20" s="18"/>
      <c r="AJ20" s="26"/>
      <c r="AL20" s="28"/>
      <c r="AM20" s="26"/>
    </row>
    <row r="21" spans="1:41" x14ac:dyDescent="0.2">
      <c r="A21" s="237" t="s">
        <v>47</v>
      </c>
      <c r="B21" s="237"/>
      <c r="C21" s="237"/>
      <c r="D21" s="237"/>
      <c r="E21" s="237"/>
      <c r="F21" s="237"/>
      <c r="G21" s="237"/>
      <c r="H21" s="240" t="s">
        <v>52</v>
      </c>
      <c r="I21" s="241"/>
      <c r="J21" s="241"/>
      <c r="K21" s="239"/>
      <c r="L21" s="239"/>
      <c r="M21" s="239"/>
      <c r="N21" s="19" t="s">
        <v>25</v>
      </c>
      <c r="O21" s="241" t="s">
        <v>36</v>
      </c>
      <c r="P21" s="241"/>
      <c r="Q21" s="241"/>
      <c r="R21" s="241"/>
      <c r="S21" s="47"/>
      <c r="T21" s="251" t="s">
        <v>85</v>
      </c>
      <c r="U21" s="251"/>
      <c r="V21" s="251"/>
      <c r="W21" s="251"/>
      <c r="X21" s="251"/>
      <c r="Y21" s="251"/>
      <c r="Z21" s="251"/>
      <c r="AA21" s="175">
        <f>K21*S21*H7</f>
        <v>0</v>
      </c>
      <c r="AB21" s="175"/>
      <c r="AC21" s="175"/>
      <c r="AD21" s="175"/>
      <c r="AG21" s="8"/>
      <c r="AJ21" s="26"/>
      <c r="AL21" s="28"/>
      <c r="AM21" s="26"/>
    </row>
    <row r="22" spans="1:41" x14ac:dyDescent="0.2">
      <c r="A22" s="275" t="s">
        <v>84</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175">
        <f>R9</f>
        <v>0</v>
      </c>
      <c r="AB22" s="175"/>
      <c r="AC22" s="175"/>
      <c r="AD22" s="175"/>
      <c r="AJ22" s="26"/>
      <c r="AL22" s="28"/>
      <c r="AM22" s="26"/>
    </row>
    <row r="23" spans="1:41" x14ac:dyDescent="0.2">
      <c r="A23" s="10"/>
      <c r="B23" s="10"/>
      <c r="C23" s="10"/>
      <c r="D23" s="10"/>
      <c r="E23" s="10"/>
      <c r="F23" s="10"/>
      <c r="G23" s="10"/>
      <c r="H23" s="10"/>
      <c r="I23" s="10"/>
      <c r="J23" s="10"/>
      <c r="K23" s="10"/>
      <c r="L23" s="10"/>
      <c r="M23" s="10"/>
      <c r="N23" s="10"/>
      <c r="O23" s="10"/>
      <c r="P23" s="10"/>
      <c r="Q23" s="10"/>
      <c r="R23" s="10"/>
      <c r="S23" s="10"/>
      <c r="T23" s="10"/>
      <c r="U23" s="10"/>
      <c r="V23" s="10"/>
      <c r="W23" s="10"/>
      <c r="X23" s="10"/>
      <c r="Y23" s="29"/>
      <c r="Z23" s="30"/>
      <c r="AA23" s="30"/>
      <c r="AB23" s="30"/>
      <c r="AC23" s="30"/>
      <c r="AD23" s="30"/>
      <c r="AM23" s="26"/>
    </row>
    <row r="24" spans="1:41" x14ac:dyDescent="0.2">
      <c r="A24" s="238" t="s">
        <v>11</v>
      </c>
      <c r="B24" s="238"/>
      <c r="C24" s="238"/>
      <c r="D24" s="238"/>
      <c r="E24" s="238"/>
      <c r="F24" s="238"/>
      <c r="G24" s="238"/>
      <c r="H24" s="187" t="s">
        <v>10</v>
      </c>
      <c r="I24" s="188"/>
      <c r="J24" s="188"/>
      <c r="K24" s="188"/>
      <c r="L24" s="188"/>
      <c r="M24" s="188"/>
      <c r="N24" s="188"/>
      <c r="O24" s="188"/>
      <c r="P24" s="188"/>
      <c r="Q24" s="188"/>
      <c r="R24" s="188"/>
      <c r="S24" s="188"/>
      <c r="T24" s="188"/>
      <c r="U24" s="188"/>
      <c r="V24" s="188"/>
      <c r="W24" s="188"/>
      <c r="X24" s="188"/>
      <c r="Y24" s="188"/>
      <c r="Z24" s="189"/>
      <c r="AA24" s="187" t="s">
        <v>42</v>
      </c>
      <c r="AB24" s="188"/>
      <c r="AC24" s="188"/>
      <c r="AD24" s="189"/>
    </row>
    <row r="25" spans="1:41" ht="26.15" customHeight="1" x14ac:dyDescent="0.2">
      <c r="A25" s="283" t="s">
        <v>87</v>
      </c>
      <c r="B25" s="284"/>
      <c r="C25" s="284"/>
      <c r="D25" s="284"/>
      <c r="E25" s="284"/>
      <c r="F25" s="284"/>
      <c r="G25" s="284"/>
      <c r="H25" s="277" t="s">
        <v>50</v>
      </c>
      <c r="I25" s="277"/>
      <c r="J25" s="277"/>
      <c r="K25" s="277"/>
      <c r="L25" s="277"/>
      <c r="M25" s="277"/>
      <c r="N25" s="277"/>
      <c r="O25" s="277"/>
      <c r="P25" s="277"/>
      <c r="Q25" s="277"/>
      <c r="R25" s="277"/>
      <c r="S25" s="277"/>
      <c r="T25" s="277"/>
      <c r="U25" s="277"/>
      <c r="V25" s="277"/>
      <c r="W25" s="277"/>
      <c r="X25" s="277"/>
      <c r="Y25" s="277"/>
      <c r="Z25" s="277"/>
      <c r="AA25" s="269">
        <f>AA29-AA28</f>
        <v>0</v>
      </c>
      <c r="AB25" s="269"/>
      <c r="AC25" s="269"/>
      <c r="AD25" s="269"/>
      <c r="AE25" s="18"/>
      <c r="AM25" s="28"/>
    </row>
    <row r="26" spans="1:41" ht="26.15" customHeight="1" x14ac:dyDescent="0.2">
      <c r="A26" s="285" t="s">
        <v>88</v>
      </c>
      <c r="B26" s="285"/>
      <c r="C26" s="285"/>
      <c r="D26" s="285"/>
      <c r="E26" s="285"/>
      <c r="F26" s="285"/>
      <c r="G26" s="285"/>
      <c r="H26" s="54"/>
      <c r="I26" s="292" t="s">
        <v>16</v>
      </c>
      <c r="J26" s="292"/>
      <c r="K26" s="292"/>
      <c r="L26" s="292" t="s">
        <v>57</v>
      </c>
      <c r="M26" s="292"/>
      <c r="N26" s="292"/>
      <c r="O26" s="292"/>
      <c r="P26" s="297">
        <f>'YC書式086　治験研究経費ポイント算出表'!O90</f>
        <v>0</v>
      </c>
      <c r="Q26" s="298"/>
      <c r="R26" s="298"/>
      <c r="S26" s="298"/>
      <c r="T26" s="298"/>
      <c r="U26" s="298"/>
      <c r="V26" s="298"/>
      <c r="W26" s="46" t="s">
        <v>59</v>
      </c>
      <c r="X26" s="51">
        <f>IF(AB7="他施設",30,IF(AB7="自施設",5,""))</f>
        <v>5</v>
      </c>
      <c r="Y26" s="299" t="s">
        <v>76</v>
      </c>
      <c r="Z26" s="300"/>
      <c r="AA26" s="175" t="str">
        <f>IF(H7="","",IF(H26="","",IF(P26="─","",P26*X26*(1+AB9))))</f>
        <v/>
      </c>
      <c r="AB26" s="175"/>
      <c r="AC26" s="175"/>
      <c r="AD26" s="175"/>
      <c r="AF26" t="s">
        <v>54</v>
      </c>
    </row>
    <row r="27" spans="1:41" ht="26.15" customHeight="1" x14ac:dyDescent="0.2">
      <c r="A27" s="236" t="s">
        <v>89</v>
      </c>
      <c r="B27" s="236"/>
      <c r="C27" s="236"/>
      <c r="D27" s="236"/>
      <c r="E27" s="236"/>
      <c r="F27" s="236"/>
      <c r="G27" s="236"/>
      <c r="H27" s="278" t="s">
        <v>92</v>
      </c>
      <c r="I27" s="278"/>
      <c r="J27" s="278"/>
      <c r="K27" s="278"/>
      <c r="L27" s="278"/>
      <c r="M27" s="278"/>
      <c r="N27" s="278"/>
      <c r="O27" s="278"/>
      <c r="P27" s="278"/>
      <c r="Q27" s="278"/>
      <c r="R27" s="278"/>
      <c r="S27" s="278"/>
      <c r="T27" s="278"/>
      <c r="U27" s="278"/>
      <c r="V27" s="278"/>
      <c r="W27" s="278"/>
      <c r="X27" s="278"/>
      <c r="Y27" s="278"/>
      <c r="Z27" s="278"/>
      <c r="AA27" s="175">
        <f>IF(AB7="他施設",AA29*0.1,IF(AB7="自施設",AA29*0.05,""))</f>
        <v>0</v>
      </c>
      <c r="AB27" s="175"/>
      <c r="AC27" s="175"/>
      <c r="AD27" s="175"/>
      <c r="AM27" s="28"/>
    </row>
    <row r="28" spans="1:41" x14ac:dyDescent="0.2">
      <c r="A28" s="279" t="s">
        <v>90</v>
      </c>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174">
        <f>SUM(AA26:AD27)</f>
        <v>0</v>
      </c>
      <c r="AB28" s="174"/>
      <c r="AC28" s="174"/>
      <c r="AD28" s="174"/>
      <c r="AE28" s="18"/>
    </row>
    <row r="29" spans="1:41" x14ac:dyDescent="0.2">
      <c r="A29" s="280" t="s">
        <v>49</v>
      </c>
      <c r="B29" s="280"/>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175">
        <f>R10</f>
        <v>0</v>
      </c>
      <c r="AB29" s="175"/>
      <c r="AC29" s="175"/>
      <c r="AD29" s="175"/>
    </row>
    <row r="30" spans="1:4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row>
    <row r="31" spans="1:41" x14ac:dyDescent="0.2">
      <c r="A31" s="10" t="s">
        <v>67</v>
      </c>
      <c r="B31" s="10"/>
      <c r="C31" s="10"/>
      <c r="D31" s="10"/>
      <c r="E31" s="10"/>
      <c r="F31" s="10"/>
      <c r="G31" s="10"/>
      <c r="H31" s="10"/>
      <c r="I31" s="10"/>
      <c r="J31" s="10"/>
      <c r="K31" s="10"/>
      <c r="L31" s="10"/>
      <c r="M31" s="10"/>
      <c r="N31" s="10"/>
      <c r="O31" s="10"/>
      <c r="P31" s="10"/>
      <c r="Q31" s="42"/>
      <c r="R31" s="42"/>
      <c r="S31" s="42"/>
      <c r="T31" s="42"/>
      <c r="U31" s="11"/>
      <c r="V31" s="11"/>
      <c r="W31" s="42"/>
      <c r="X31" s="42"/>
      <c r="Y31" s="42"/>
      <c r="AA31" s="270" t="s">
        <v>43</v>
      </c>
      <c r="AB31" s="270"/>
      <c r="AC31" s="270"/>
      <c r="AD31" s="270"/>
    </row>
    <row r="32" spans="1:41" ht="14" x14ac:dyDescent="0.2">
      <c r="A32" s="71" t="s">
        <v>12</v>
      </c>
      <c r="B32" s="10"/>
      <c r="C32" s="10"/>
      <c r="D32" s="10"/>
      <c r="E32" s="10"/>
      <c r="F32" s="10"/>
      <c r="G32" s="10"/>
      <c r="H32" s="10"/>
      <c r="I32" s="10"/>
      <c r="J32" s="10"/>
      <c r="K32" s="10"/>
      <c r="L32" s="10"/>
      <c r="M32" s="10"/>
      <c r="N32" s="10"/>
      <c r="O32" s="10"/>
      <c r="Q32" s="55"/>
      <c r="R32" s="55"/>
      <c r="S32" s="55"/>
      <c r="T32" s="55"/>
      <c r="U32" s="11"/>
      <c r="V32" s="11"/>
      <c r="W32" s="55"/>
      <c r="X32" s="55"/>
      <c r="Y32" s="11" t="s">
        <v>14</v>
      </c>
      <c r="AA32" s="271" t="str">
        <f>IF($H$6="","",AA22)</f>
        <v/>
      </c>
      <c r="AB32" s="271"/>
      <c r="AC32" s="271"/>
      <c r="AD32" s="271"/>
      <c r="AK32" s="26"/>
      <c r="AL32" s="27"/>
    </row>
    <row r="33" spans="1:38" ht="14" x14ac:dyDescent="0.2">
      <c r="A33" s="73"/>
      <c r="B33" s="73" t="s">
        <v>26</v>
      </c>
      <c r="C33" s="73"/>
      <c r="D33" s="73"/>
      <c r="E33" s="73"/>
      <c r="F33" s="73"/>
      <c r="G33" s="73"/>
      <c r="H33" s="33"/>
      <c r="I33" s="33"/>
      <c r="J33" s="33"/>
      <c r="K33" s="33"/>
      <c r="L33" s="33"/>
      <c r="M33" s="33"/>
      <c r="N33" s="33"/>
      <c r="O33" s="33"/>
      <c r="Q33" s="56"/>
      <c r="R33" s="56"/>
      <c r="S33" s="56"/>
      <c r="T33" s="56"/>
      <c r="U33" s="57"/>
      <c r="V33" s="57"/>
      <c r="W33" s="56"/>
      <c r="X33" s="56"/>
      <c r="Y33" s="34" t="s">
        <v>14</v>
      </c>
      <c r="Z33" s="52"/>
      <c r="AA33" s="301" t="str">
        <f>IF($H$6="","",AA15)</f>
        <v/>
      </c>
      <c r="AB33" s="301"/>
      <c r="AC33" s="301"/>
      <c r="AD33" s="301"/>
      <c r="AK33" s="26"/>
      <c r="AL33" s="27"/>
    </row>
    <row r="34" spans="1:38" ht="14" x14ac:dyDescent="0.2">
      <c r="A34" s="73"/>
      <c r="B34" s="74" t="s">
        <v>27</v>
      </c>
      <c r="C34" s="74"/>
      <c r="D34" s="74"/>
      <c r="E34" s="74"/>
      <c r="F34" s="74"/>
      <c r="G34" s="74"/>
      <c r="H34" s="31"/>
      <c r="I34" s="31"/>
      <c r="J34" s="31"/>
      <c r="K34" s="31"/>
      <c r="L34" s="31"/>
      <c r="M34" s="31"/>
      <c r="N34" s="31"/>
      <c r="O34" s="31"/>
      <c r="Q34" s="58"/>
      <c r="R34" s="58"/>
      <c r="S34" s="58"/>
      <c r="T34" s="58"/>
      <c r="U34" s="59"/>
      <c r="V34" s="59"/>
      <c r="W34" s="58"/>
      <c r="X34" s="58"/>
      <c r="Y34" s="32" t="s">
        <v>14</v>
      </c>
      <c r="Z34" s="66"/>
      <c r="AA34" s="273" t="str">
        <f>IF($H$6="","",AA20)</f>
        <v/>
      </c>
      <c r="AB34" s="273"/>
      <c r="AC34" s="273"/>
      <c r="AD34" s="273"/>
      <c r="AK34" s="26"/>
      <c r="AL34" s="27"/>
    </row>
    <row r="35" spans="1:38" ht="14" x14ac:dyDescent="0.2">
      <c r="A35" s="73"/>
      <c r="B35" s="73" t="s">
        <v>48</v>
      </c>
      <c r="C35" s="73"/>
      <c r="D35" s="73"/>
      <c r="E35" s="73"/>
      <c r="F35" s="73"/>
      <c r="G35" s="73"/>
      <c r="H35" s="10"/>
      <c r="I35" s="10"/>
      <c r="J35" s="10"/>
      <c r="K35" s="10"/>
      <c r="L35" s="10"/>
      <c r="M35" s="10"/>
      <c r="N35" s="10"/>
      <c r="O35" s="10"/>
      <c r="Q35" s="55"/>
      <c r="R35" s="55"/>
      <c r="S35" s="55"/>
      <c r="T35" s="55"/>
      <c r="U35" s="11"/>
      <c r="V35" s="11"/>
      <c r="W35" s="55"/>
      <c r="X35" s="55"/>
      <c r="Y35" s="11" t="s">
        <v>14</v>
      </c>
      <c r="Z35" s="7"/>
      <c r="AA35" s="293" t="str">
        <f>IF($H$6="","",AA21)</f>
        <v/>
      </c>
      <c r="AB35" s="293"/>
      <c r="AC35" s="293"/>
      <c r="AD35" s="293"/>
      <c r="AK35" s="26"/>
      <c r="AL35" s="27"/>
    </row>
    <row r="36" spans="1:38" ht="10" customHeight="1" x14ac:dyDescent="0.2">
      <c r="A36" s="75"/>
      <c r="B36" s="75"/>
      <c r="C36" s="75"/>
      <c r="D36" s="75"/>
      <c r="E36" s="75"/>
      <c r="F36" s="75"/>
      <c r="G36" s="75"/>
      <c r="P36" s="11"/>
      <c r="Q36" s="60"/>
      <c r="R36" s="60"/>
      <c r="S36" s="60"/>
      <c r="T36" s="60"/>
      <c r="U36" s="61"/>
      <c r="V36" s="61"/>
      <c r="W36" s="60"/>
      <c r="X36" s="60"/>
      <c r="Y36" s="60"/>
      <c r="Z36" s="60"/>
      <c r="AA36" s="36"/>
      <c r="AB36" s="36"/>
      <c r="AC36" s="36"/>
      <c r="AD36" s="36"/>
    </row>
    <row r="37" spans="1:38" x14ac:dyDescent="0.2">
      <c r="A37" s="75" t="s">
        <v>68</v>
      </c>
      <c r="B37" s="75"/>
      <c r="C37" s="75"/>
      <c r="D37" s="75"/>
      <c r="E37" s="75"/>
      <c r="F37" s="75"/>
      <c r="G37" s="75"/>
      <c r="Q37" s="43"/>
      <c r="R37" s="43"/>
      <c r="S37" s="43"/>
      <c r="T37" s="43"/>
      <c r="U37" s="11"/>
      <c r="V37" s="11"/>
      <c r="W37" s="43"/>
      <c r="X37" s="43"/>
      <c r="Y37" s="43"/>
      <c r="AA37" s="270" t="s">
        <v>43</v>
      </c>
      <c r="AB37" s="270"/>
      <c r="AC37" s="270"/>
      <c r="AD37" s="270"/>
    </row>
    <row r="38" spans="1:38" ht="14" x14ac:dyDescent="0.2">
      <c r="A38" s="76" t="s">
        <v>13</v>
      </c>
      <c r="B38" s="73"/>
      <c r="C38" s="73"/>
      <c r="D38" s="73"/>
      <c r="E38" s="73"/>
      <c r="F38" s="73"/>
      <c r="G38" s="73"/>
      <c r="H38" s="10"/>
      <c r="I38" s="10"/>
      <c r="J38" s="10"/>
      <c r="K38" s="10"/>
      <c r="L38" s="10"/>
      <c r="M38" s="10"/>
      <c r="N38" s="10"/>
      <c r="O38" s="10"/>
      <c r="Q38" s="62"/>
      <c r="R38" s="62"/>
      <c r="S38" s="62"/>
      <c r="T38" s="62"/>
      <c r="U38" s="11"/>
      <c r="V38" s="11"/>
      <c r="W38" s="62"/>
      <c r="X38" s="62"/>
      <c r="Y38" s="11" t="s">
        <v>14</v>
      </c>
      <c r="AA38" s="271" t="str">
        <f>IF($H$6="","",AA29)</f>
        <v/>
      </c>
      <c r="AB38" s="271"/>
      <c r="AC38" s="271"/>
      <c r="AD38" s="271"/>
    </row>
    <row r="39" spans="1:38" ht="14" x14ac:dyDescent="0.2">
      <c r="A39" s="75"/>
      <c r="B39" s="73" t="s">
        <v>28</v>
      </c>
      <c r="C39" s="73"/>
      <c r="D39" s="73"/>
      <c r="E39" s="73"/>
      <c r="F39" s="73"/>
      <c r="G39" s="73"/>
      <c r="H39" s="33"/>
      <c r="I39" s="33"/>
      <c r="J39" s="33"/>
      <c r="K39" s="33"/>
      <c r="L39" s="33"/>
      <c r="M39" s="33"/>
      <c r="N39" s="33"/>
      <c r="O39" s="33"/>
      <c r="Q39" s="63"/>
      <c r="R39" s="63"/>
      <c r="S39" s="63"/>
      <c r="T39" s="63"/>
      <c r="U39" s="34"/>
      <c r="V39" s="34"/>
      <c r="W39" s="63"/>
      <c r="X39" s="63"/>
      <c r="Y39" s="34" t="s">
        <v>14</v>
      </c>
      <c r="Z39" s="18"/>
      <c r="AA39" s="272" t="str">
        <f>IF($H$6="","",AA25)</f>
        <v/>
      </c>
      <c r="AB39" s="272"/>
      <c r="AC39" s="272"/>
      <c r="AD39" s="272"/>
    </row>
    <row r="40" spans="1:38" ht="14" x14ac:dyDescent="0.2">
      <c r="A40" s="75"/>
      <c r="B40" s="74" t="s">
        <v>29</v>
      </c>
      <c r="C40" s="74"/>
      <c r="D40" s="74"/>
      <c r="E40" s="74"/>
      <c r="F40" s="74"/>
      <c r="G40" s="74"/>
      <c r="H40" s="31"/>
      <c r="I40" s="31"/>
      <c r="J40" s="31"/>
      <c r="K40" s="31"/>
      <c r="L40" s="31"/>
      <c r="M40" s="31"/>
      <c r="N40" s="31"/>
      <c r="O40" s="31"/>
      <c r="Q40" s="64"/>
      <c r="R40" s="64"/>
      <c r="S40" s="64"/>
      <c r="T40" s="64"/>
      <c r="U40" s="32"/>
      <c r="V40" s="32"/>
      <c r="W40" s="64"/>
      <c r="X40" s="64"/>
      <c r="Y40" s="32" t="s">
        <v>14</v>
      </c>
      <c r="Z40" s="66"/>
      <c r="AA40" s="273" t="str">
        <f>IF($H$6="","",AA28)</f>
        <v/>
      </c>
      <c r="AB40" s="273"/>
      <c r="AC40" s="273"/>
      <c r="AD40" s="273"/>
    </row>
    <row r="41" spans="1:38" ht="10" customHeight="1" x14ac:dyDescent="0.2">
      <c r="A41" s="75"/>
      <c r="B41" s="73"/>
      <c r="C41" s="73"/>
      <c r="D41" s="73"/>
      <c r="E41" s="73"/>
      <c r="F41" s="73"/>
      <c r="G41" s="73"/>
      <c r="H41" s="10"/>
      <c r="I41" s="10"/>
      <c r="J41" s="10"/>
      <c r="K41" s="10"/>
      <c r="L41" s="10"/>
      <c r="M41" s="10"/>
      <c r="N41" s="10"/>
      <c r="O41" s="10"/>
      <c r="P41" s="10"/>
      <c r="Q41" s="65"/>
      <c r="R41" s="65"/>
      <c r="S41" s="65"/>
      <c r="T41" s="65"/>
      <c r="U41" s="61"/>
      <c r="V41" s="61"/>
      <c r="W41" s="65"/>
      <c r="X41" s="65"/>
      <c r="Y41" s="65"/>
      <c r="Z41" s="65"/>
      <c r="AA41" s="35"/>
      <c r="AB41" s="35"/>
      <c r="AC41" s="35"/>
      <c r="AD41" s="35"/>
      <c r="AG41" s="10"/>
      <c r="AH41" s="10"/>
    </row>
    <row r="42" spans="1:38" ht="14" x14ac:dyDescent="0.2">
      <c r="A42" s="37" t="s">
        <v>66</v>
      </c>
      <c r="B42" s="38"/>
      <c r="C42" s="38"/>
      <c r="D42" s="38"/>
      <c r="E42" s="38"/>
      <c r="F42" s="38"/>
      <c r="G42" s="38"/>
      <c r="H42" s="38"/>
      <c r="I42" s="38"/>
      <c r="J42" s="38"/>
      <c r="K42" s="38"/>
      <c r="L42" s="38"/>
      <c r="M42" s="67" t="s">
        <v>51</v>
      </c>
      <c r="N42" s="67"/>
      <c r="O42" s="67"/>
      <c r="P42" s="67"/>
      <c r="Q42" s="67" t="s">
        <v>60</v>
      </c>
      <c r="R42" s="67"/>
      <c r="S42" s="67"/>
      <c r="T42" s="67"/>
      <c r="U42" s="67" t="s">
        <v>61</v>
      </c>
      <c r="V42" s="67"/>
      <c r="W42" s="67"/>
      <c r="X42" s="67"/>
      <c r="Z42" s="39"/>
      <c r="AA42" s="38" t="s">
        <v>53</v>
      </c>
      <c r="AB42" s="40"/>
      <c r="AC42" s="40"/>
      <c r="AD42" s="40"/>
      <c r="AG42" s="22"/>
      <c r="AH42" s="22"/>
      <c r="AI42" s="20"/>
    </row>
    <row r="43" spans="1:38" ht="14" x14ac:dyDescent="0.2">
      <c r="A43" s="37"/>
      <c r="B43" s="38" t="s">
        <v>75</v>
      </c>
      <c r="C43" s="38"/>
      <c r="D43" s="38"/>
      <c r="E43" s="38"/>
      <c r="F43" s="38"/>
      <c r="G43" s="38"/>
      <c r="H43" s="38"/>
      <c r="I43" s="38"/>
      <c r="J43" s="38"/>
      <c r="K43" s="38"/>
      <c r="L43" s="38"/>
      <c r="M43" s="256">
        <f>$K$21</f>
        <v>0</v>
      </c>
      <c r="N43" s="256"/>
      <c r="O43" s="256"/>
      <c r="P43" s="68" t="s">
        <v>62</v>
      </c>
      <c r="Q43" s="235">
        <f>$S$21</f>
        <v>0</v>
      </c>
      <c r="R43" s="235"/>
      <c r="S43" s="235"/>
      <c r="T43" s="69" t="s">
        <v>63</v>
      </c>
      <c r="U43" s="257">
        <f>H7</f>
        <v>0</v>
      </c>
      <c r="V43" s="257"/>
      <c r="W43" s="257"/>
      <c r="X43" s="70"/>
      <c r="Y43" s="41" t="s">
        <v>14</v>
      </c>
      <c r="Z43" s="39"/>
      <c r="AA43" s="258">
        <f>AA21</f>
        <v>0</v>
      </c>
      <c r="AB43" s="259"/>
      <c r="AC43" s="259"/>
      <c r="AD43" s="259"/>
      <c r="AG43" s="23"/>
      <c r="AH43" s="23"/>
      <c r="AI43" s="21"/>
    </row>
    <row r="44" spans="1:38" ht="14.15" customHeight="1" x14ac:dyDescent="0.2">
      <c r="B44" s="38" t="s">
        <v>69</v>
      </c>
      <c r="C44" s="10"/>
      <c r="D44" s="10"/>
      <c r="E44" s="10"/>
      <c r="F44" s="10"/>
      <c r="G44" s="10"/>
      <c r="H44" s="10"/>
      <c r="I44" s="10"/>
      <c r="J44" s="10"/>
      <c r="K44" s="10"/>
      <c r="L44" s="10"/>
      <c r="M44" s="10"/>
      <c r="N44" s="10"/>
      <c r="O44" s="10"/>
      <c r="P44" s="10"/>
      <c r="Q44" s="9"/>
      <c r="R44" s="9"/>
      <c r="S44" s="9"/>
      <c r="T44" s="9"/>
      <c r="U44" s="9"/>
      <c r="V44" s="9"/>
      <c r="W44" s="9"/>
      <c r="X44" s="9"/>
      <c r="Y44" s="9"/>
      <c r="Z44" s="39"/>
      <c r="AA44" s="10"/>
      <c r="AG44" s="11"/>
      <c r="AH44" s="11"/>
      <c r="AI44" s="7"/>
    </row>
    <row r="45" spans="1:38" ht="10" customHeight="1" x14ac:dyDescent="0.2">
      <c r="B45" s="38"/>
      <c r="C45" s="10"/>
      <c r="D45" s="10"/>
      <c r="E45" s="10"/>
      <c r="F45" s="10"/>
      <c r="G45" s="10"/>
      <c r="H45" s="10"/>
      <c r="I45" s="10"/>
      <c r="J45" s="10"/>
      <c r="K45" s="10"/>
      <c r="L45" s="10"/>
      <c r="M45" s="10"/>
      <c r="N45" s="10"/>
      <c r="O45" s="10"/>
      <c r="P45" s="10"/>
      <c r="Q45" s="9"/>
      <c r="R45" s="9"/>
      <c r="S45" s="9"/>
      <c r="T45" s="9"/>
      <c r="U45" s="9"/>
      <c r="V45" s="9"/>
      <c r="W45" s="9"/>
      <c r="X45" s="9"/>
      <c r="Y45" s="9"/>
      <c r="Z45" s="39"/>
      <c r="AA45" s="10"/>
      <c r="AG45" s="11"/>
      <c r="AH45" s="11"/>
      <c r="AI45" s="7"/>
    </row>
    <row r="46" spans="1:38" ht="14" x14ac:dyDescent="0.2">
      <c r="A46" s="25" t="s">
        <v>73</v>
      </c>
      <c r="B46" s="10"/>
      <c r="C46" s="10"/>
      <c r="D46" s="10"/>
      <c r="E46" s="10"/>
      <c r="F46" s="10"/>
      <c r="G46" s="10"/>
      <c r="H46" s="10"/>
      <c r="I46" s="10"/>
      <c r="J46" s="10"/>
      <c r="K46" s="10"/>
      <c r="L46" s="10"/>
      <c r="M46" s="10"/>
      <c r="N46" s="10"/>
      <c r="O46" s="10"/>
      <c r="P46" s="10"/>
      <c r="Q46" s="43"/>
      <c r="R46" s="43"/>
      <c r="S46" s="43"/>
      <c r="T46" s="43"/>
      <c r="U46" s="11"/>
      <c r="V46" s="11"/>
      <c r="W46" s="43"/>
      <c r="X46" s="43"/>
      <c r="Y46" s="43"/>
      <c r="Z46" s="39"/>
      <c r="AA46" s="270" t="s">
        <v>43</v>
      </c>
      <c r="AB46" s="270"/>
      <c r="AC46" s="270"/>
      <c r="AD46" s="270"/>
    </row>
    <row r="47" spans="1:38" ht="14" x14ac:dyDescent="0.2">
      <c r="B47" s="10" t="s">
        <v>74</v>
      </c>
      <c r="C47" s="10"/>
      <c r="D47" s="10"/>
      <c r="E47" s="10"/>
      <c r="F47" s="10"/>
      <c r="G47" s="10"/>
      <c r="H47" s="10"/>
      <c r="I47" s="10"/>
      <c r="J47" s="10"/>
      <c r="K47" s="10"/>
      <c r="L47" s="10"/>
      <c r="M47" s="10"/>
      <c r="N47" s="10"/>
      <c r="O47" s="10"/>
      <c r="Q47" s="62"/>
      <c r="R47" s="62"/>
      <c r="S47" s="62"/>
      <c r="T47" s="62"/>
      <c r="U47" s="11"/>
      <c r="V47" s="11"/>
      <c r="W47" s="62"/>
      <c r="X47" s="62"/>
      <c r="Y47" s="11" t="s">
        <v>14</v>
      </c>
      <c r="Z47" s="39"/>
      <c r="AA47" s="260">
        <f>R11</f>
        <v>0</v>
      </c>
      <c r="AB47" s="260"/>
      <c r="AC47" s="260"/>
      <c r="AD47" s="260"/>
    </row>
    <row r="48" spans="1:38" ht="10" customHeight="1" x14ac:dyDescent="0.2">
      <c r="B48" s="10"/>
      <c r="C48" s="10"/>
      <c r="D48" s="10"/>
      <c r="E48" s="10"/>
      <c r="F48" s="10"/>
      <c r="G48" s="10"/>
      <c r="H48" s="10"/>
      <c r="I48" s="10"/>
      <c r="J48" s="10"/>
      <c r="K48" s="10"/>
      <c r="L48" s="10"/>
      <c r="M48" s="10"/>
      <c r="N48" s="10"/>
      <c r="O48" s="10"/>
      <c r="Q48" s="61"/>
      <c r="R48" s="61"/>
      <c r="S48" s="61"/>
      <c r="T48" s="61"/>
      <c r="U48" s="61"/>
      <c r="V48" s="61"/>
      <c r="W48" s="61"/>
      <c r="X48" s="61"/>
      <c r="Y48" s="10"/>
      <c r="Z48" s="39"/>
      <c r="AA48" s="10"/>
      <c r="AG48" s="10"/>
      <c r="AH48" s="10"/>
    </row>
    <row r="49" spans="1:30" ht="15" customHeight="1" x14ac:dyDescent="0.2">
      <c r="B49" s="10"/>
      <c r="C49" s="10"/>
      <c r="D49" s="10"/>
      <c r="E49" s="10"/>
      <c r="F49" s="10"/>
      <c r="G49" s="10"/>
      <c r="H49" s="10"/>
      <c r="I49" s="10"/>
      <c r="J49" s="10"/>
      <c r="K49" s="10"/>
      <c r="L49" s="10"/>
      <c r="M49" s="10"/>
      <c r="N49" s="10"/>
      <c r="O49" s="10"/>
      <c r="Q49" s="43"/>
      <c r="R49" s="43"/>
      <c r="S49" s="43"/>
      <c r="T49" s="43"/>
      <c r="U49" s="11"/>
      <c r="V49" s="11"/>
      <c r="W49" s="43"/>
      <c r="X49" s="43"/>
    </row>
    <row r="50" spans="1:30" ht="14" x14ac:dyDescent="0.2">
      <c r="A50" t="s">
        <v>70</v>
      </c>
      <c r="Q50" s="62"/>
      <c r="R50" s="62"/>
      <c r="S50" s="62"/>
      <c r="T50" s="62"/>
      <c r="U50" s="11"/>
      <c r="V50" s="11"/>
      <c r="W50" s="62"/>
      <c r="X50" s="62"/>
      <c r="Y50" s="10"/>
      <c r="Z50" s="39"/>
      <c r="AA50" s="270" t="s">
        <v>43</v>
      </c>
      <c r="AB50" s="270"/>
      <c r="AC50" s="270"/>
      <c r="AD50" s="270"/>
    </row>
    <row r="51" spans="1:30" ht="14" x14ac:dyDescent="0.2">
      <c r="B51" t="s">
        <v>72</v>
      </c>
      <c r="Q51" s="11"/>
      <c r="R51" s="11"/>
      <c r="S51" s="11"/>
      <c r="T51" s="11"/>
      <c r="U51" s="11"/>
      <c r="V51" s="11"/>
      <c r="W51" s="11"/>
      <c r="X51" s="11"/>
      <c r="Y51" s="7" t="s">
        <v>14</v>
      </c>
      <c r="Z51" s="39"/>
      <c r="AA51" s="282" t="str">
        <f>IF(H7="","",AA32+AA38*$H$7)</f>
        <v/>
      </c>
      <c r="AB51" s="282"/>
      <c r="AC51" s="282"/>
      <c r="AD51" s="282"/>
    </row>
    <row r="52" spans="1:30" x14ac:dyDescent="0.2">
      <c r="B52" t="s">
        <v>71</v>
      </c>
    </row>
    <row r="54" spans="1:30" x14ac:dyDescent="0.2">
      <c r="A54" t="s">
        <v>82</v>
      </c>
    </row>
    <row r="55" spans="1:30" x14ac:dyDescent="0.2">
      <c r="B55" s="281" t="s">
        <v>83</v>
      </c>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row>
  </sheetData>
  <mergeCells count="110">
    <mergeCell ref="B55:AD55"/>
    <mergeCell ref="AA51:AD51"/>
    <mergeCell ref="AA50:AD50"/>
    <mergeCell ref="AA46:AD46"/>
    <mergeCell ref="O21:R21"/>
    <mergeCell ref="A25:G25"/>
    <mergeCell ref="A26:G26"/>
    <mergeCell ref="A17:G18"/>
    <mergeCell ref="A27:G27"/>
    <mergeCell ref="A24:G24"/>
    <mergeCell ref="H17:K17"/>
    <mergeCell ref="I26:K26"/>
    <mergeCell ref="AA35:AD35"/>
    <mergeCell ref="T18:U18"/>
    <mergeCell ref="AA27:AD27"/>
    <mergeCell ref="L26:O26"/>
    <mergeCell ref="L17:P17"/>
    <mergeCell ref="O18:R18"/>
    <mergeCell ref="P26:V26"/>
    <mergeCell ref="Y26:Z26"/>
    <mergeCell ref="AA32:AD32"/>
    <mergeCell ref="AA33:AD33"/>
    <mergeCell ref="AA34:AD34"/>
    <mergeCell ref="AA31:AD31"/>
    <mergeCell ref="AA43:AD43"/>
    <mergeCell ref="AA47:AD47"/>
    <mergeCell ref="O7:R7"/>
    <mergeCell ref="AB7:AD7"/>
    <mergeCell ref="X7:AA7"/>
    <mergeCell ref="AB11:AD11"/>
    <mergeCell ref="R11:U11"/>
    <mergeCell ref="AA25:AD25"/>
    <mergeCell ref="AA26:AD26"/>
    <mergeCell ref="AA37:AD37"/>
    <mergeCell ref="AA38:AD38"/>
    <mergeCell ref="AA39:AD39"/>
    <mergeCell ref="AA40:AD40"/>
    <mergeCell ref="AB8:AD8"/>
    <mergeCell ref="AB9:AD9"/>
    <mergeCell ref="AB10:AD10"/>
    <mergeCell ref="AA20:AD20"/>
    <mergeCell ref="AA21:AD21"/>
    <mergeCell ref="AA22:AD22"/>
    <mergeCell ref="A22:Z22"/>
    <mergeCell ref="H25:Z25"/>
    <mergeCell ref="H27:Z27"/>
    <mergeCell ref="A28:Z28"/>
    <mergeCell ref="A29:Z29"/>
    <mergeCell ref="Q43:S43"/>
    <mergeCell ref="A14:G14"/>
    <mergeCell ref="A21:G21"/>
    <mergeCell ref="A13:G13"/>
    <mergeCell ref="K21:M21"/>
    <mergeCell ref="H21:J21"/>
    <mergeCell ref="A19:G19"/>
    <mergeCell ref="A8:G11"/>
    <mergeCell ref="A16:G16"/>
    <mergeCell ref="R9:U9"/>
    <mergeCell ref="R10:U10"/>
    <mergeCell ref="Q17:Z17"/>
    <mergeCell ref="V18:Z18"/>
    <mergeCell ref="A20:Z20"/>
    <mergeCell ref="T21:Z21"/>
    <mergeCell ref="H18:N18"/>
    <mergeCell ref="A15:Z15"/>
    <mergeCell ref="H16:Z16"/>
    <mergeCell ref="M43:O43"/>
    <mergeCell ref="U43:W43"/>
    <mergeCell ref="A7:G7"/>
    <mergeCell ref="N1:P1"/>
    <mergeCell ref="A4:AD4"/>
    <mergeCell ref="Q1:AD1"/>
    <mergeCell ref="N2:P3"/>
    <mergeCell ref="A5:G5"/>
    <mergeCell ref="H5:N5"/>
    <mergeCell ref="W5:AD5"/>
    <mergeCell ref="A6:G6"/>
    <mergeCell ref="H6:AD6"/>
    <mergeCell ref="O5:V5"/>
    <mergeCell ref="V2:AD2"/>
    <mergeCell ref="V3:Y3"/>
    <mergeCell ref="AA3:AD3"/>
    <mergeCell ref="R2:T2"/>
    <mergeCell ref="R3:T3"/>
    <mergeCell ref="U7:W7"/>
    <mergeCell ref="S7:T7"/>
    <mergeCell ref="H7:I7"/>
    <mergeCell ref="J7:N7"/>
    <mergeCell ref="AA28:AD28"/>
    <mergeCell ref="AA29:AD29"/>
    <mergeCell ref="H19:Z19"/>
    <mergeCell ref="AA19:AD19"/>
    <mergeCell ref="H8:L8"/>
    <mergeCell ref="M8:Q8"/>
    <mergeCell ref="R8:AA8"/>
    <mergeCell ref="AA24:AD24"/>
    <mergeCell ref="H24:Z24"/>
    <mergeCell ref="H9:Q9"/>
    <mergeCell ref="H10:Q10"/>
    <mergeCell ref="H11:Q11"/>
    <mergeCell ref="V9:AA9"/>
    <mergeCell ref="V10:AA10"/>
    <mergeCell ref="V11:AA11"/>
    <mergeCell ref="AA17:AD18"/>
    <mergeCell ref="AA16:AD16"/>
    <mergeCell ref="AA15:AD15"/>
    <mergeCell ref="AA14:AD14"/>
    <mergeCell ref="AA13:AD13"/>
    <mergeCell ref="H13:Z13"/>
    <mergeCell ref="H14:Z14"/>
  </mergeCells>
  <phoneticPr fontId="2"/>
  <dataValidations count="5">
    <dataValidation type="list" allowBlank="1" showInputMessage="1" showErrorMessage="1" sqref="Z3 Q2:Q3 U2:U3">
      <formula1>$AF$3:$AF$4</formula1>
    </dataValidation>
    <dataValidation type="list" allowBlank="1" showInputMessage="1" showErrorMessage="1" sqref="H26">
      <formula1>$AF$26:$AG$26</formula1>
    </dataValidation>
    <dataValidation type="list" allowBlank="1" showInputMessage="1" showErrorMessage="1" sqref="AB7:AD7">
      <formula1>$AF$7:$AG$7</formula1>
    </dataValidation>
    <dataValidation type="list" allowBlank="1" showInputMessage="1" showErrorMessage="1" sqref="M8">
      <formula1>$AF$9:$AG$9</formula1>
    </dataValidation>
    <dataValidation type="list" allowBlank="1" showInputMessage="1" showErrorMessage="1" sqref="AB9:AB11">
      <formula1>$AF$8:$AG$8</formula1>
    </dataValidation>
  </dataValidations>
  <pageMargins left="0.25" right="0.25" top="0.75" bottom="0.75" header="0.3" footer="0.3"/>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9"/>
  <sheetViews>
    <sheetView view="pageBreakPreview" zoomScale="85" zoomScaleNormal="85" zoomScaleSheetLayoutView="85" workbookViewId="0"/>
  </sheetViews>
  <sheetFormatPr defaultColWidth="3.6328125" defaultRowHeight="20.149999999999999" customHeight="1" x14ac:dyDescent="0.2"/>
  <cols>
    <col min="1" max="1" width="3.08984375" style="6" customWidth="1"/>
    <col min="2" max="2" width="3.6328125" style="173" customWidth="1"/>
    <col min="3" max="3" width="5.08984375" style="167" customWidth="1"/>
    <col min="4" max="8" width="5.08984375" style="168" customWidth="1"/>
    <col min="9" max="9" width="2.90625" style="6" customWidth="1"/>
    <col min="10" max="10" width="3.453125" style="6" customWidth="1"/>
    <col min="11" max="11" width="3.6328125" style="6" customWidth="1"/>
    <col min="12" max="12" width="4.6328125" style="6" customWidth="1"/>
    <col min="13" max="17" width="3.6328125" style="6" customWidth="1"/>
    <col min="18" max="19" width="2.08984375" style="6" customWidth="1"/>
    <col min="20" max="20" width="4.6328125" style="6" customWidth="1"/>
    <col min="21" max="21" width="3.6328125" style="6" customWidth="1"/>
    <col min="22" max="23" width="2.08984375" style="6" customWidth="1"/>
    <col min="24" max="26" width="3.6328125" style="6" customWidth="1"/>
    <col min="27" max="28" width="2.08984375" style="6" customWidth="1"/>
    <col min="29" max="29" width="4.6328125" style="6" customWidth="1"/>
    <col min="30" max="30" width="5.6328125" style="6" customWidth="1"/>
    <col min="31" max="31" width="4.6328125" style="6" customWidth="1"/>
    <col min="32" max="32" width="172.08984375" style="6" customWidth="1"/>
    <col min="33" max="35" width="3.6328125" style="6"/>
    <col min="36" max="36" width="3.6328125" style="6" customWidth="1"/>
    <col min="37" max="262" width="3.6328125" style="6"/>
    <col min="263" max="263" width="3.26953125" style="6" bestFit="1" customWidth="1"/>
    <col min="264" max="269" width="3.6328125" style="6" customWidth="1"/>
    <col min="270" max="270" width="3" style="6" bestFit="1" customWidth="1"/>
    <col min="271" max="285" width="3.6328125" style="6" customWidth="1"/>
    <col min="286" max="286" width="4.6328125" style="6" customWidth="1"/>
    <col min="287" max="518" width="3.6328125" style="6"/>
    <col min="519" max="519" width="3.26953125" style="6" bestFit="1" customWidth="1"/>
    <col min="520" max="525" width="3.6328125" style="6" customWidth="1"/>
    <col min="526" max="526" width="3" style="6" bestFit="1" customWidth="1"/>
    <col min="527" max="541" width="3.6328125" style="6" customWidth="1"/>
    <col min="542" max="542" width="4.6328125" style="6" customWidth="1"/>
    <col min="543" max="774" width="3.6328125" style="6"/>
    <col min="775" max="775" width="3.26953125" style="6" bestFit="1" customWidth="1"/>
    <col min="776" max="781" width="3.6328125" style="6" customWidth="1"/>
    <col min="782" max="782" width="3" style="6" bestFit="1" customWidth="1"/>
    <col min="783" max="797" width="3.6328125" style="6" customWidth="1"/>
    <col min="798" max="798" width="4.6328125" style="6" customWidth="1"/>
    <col min="799" max="1030" width="3.6328125" style="6"/>
    <col min="1031" max="1031" width="3.26953125" style="6" bestFit="1" customWidth="1"/>
    <col min="1032" max="1037" width="3.6328125" style="6" customWidth="1"/>
    <col min="1038" max="1038" width="3" style="6" bestFit="1" customWidth="1"/>
    <col min="1039" max="1053" width="3.6328125" style="6" customWidth="1"/>
    <col min="1054" max="1054" width="4.6328125" style="6" customWidth="1"/>
    <col min="1055" max="1286" width="3.6328125" style="6"/>
    <col min="1287" max="1287" width="3.26953125" style="6" bestFit="1" customWidth="1"/>
    <col min="1288" max="1293" width="3.6328125" style="6" customWidth="1"/>
    <col min="1294" max="1294" width="3" style="6" bestFit="1" customWidth="1"/>
    <col min="1295" max="1309" width="3.6328125" style="6" customWidth="1"/>
    <col min="1310" max="1310" width="4.6328125" style="6" customWidth="1"/>
    <col min="1311" max="1542" width="3.6328125" style="6"/>
    <col min="1543" max="1543" width="3.26953125" style="6" bestFit="1" customWidth="1"/>
    <col min="1544" max="1549" width="3.6328125" style="6" customWidth="1"/>
    <col min="1550" max="1550" width="3" style="6" bestFit="1" customWidth="1"/>
    <col min="1551" max="1565" width="3.6328125" style="6" customWidth="1"/>
    <col min="1566" max="1566" width="4.6328125" style="6" customWidth="1"/>
    <col min="1567" max="1798" width="3.6328125" style="6"/>
    <col min="1799" max="1799" width="3.26953125" style="6" bestFit="1" customWidth="1"/>
    <col min="1800" max="1805" width="3.6328125" style="6" customWidth="1"/>
    <col min="1806" max="1806" width="3" style="6" bestFit="1" customWidth="1"/>
    <col min="1807" max="1821" width="3.6328125" style="6" customWidth="1"/>
    <col min="1822" max="1822" width="4.6328125" style="6" customWidth="1"/>
    <col min="1823" max="2054" width="3.6328125" style="6"/>
    <col min="2055" max="2055" width="3.26953125" style="6" bestFit="1" customWidth="1"/>
    <col min="2056" max="2061" width="3.6328125" style="6" customWidth="1"/>
    <col min="2062" max="2062" width="3" style="6" bestFit="1" customWidth="1"/>
    <col min="2063" max="2077" width="3.6328125" style="6" customWidth="1"/>
    <col min="2078" max="2078" width="4.6328125" style="6" customWidth="1"/>
    <col min="2079" max="2310" width="3.6328125" style="6"/>
    <col min="2311" max="2311" width="3.26953125" style="6" bestFit="1" customWidth="1"/>
    <col min="2312" max="2317" width="3.6328125" style="6" customWidth="1"/>
    <col min="2318" max="2318" width="3" style="6" bestFit="1" customWidth="1"/>
    <col min="2319" max="2333" width="3.6328125" style="6" customWidth="1"/>
    <col min="2334" max="2334" width="4.6328125" style="6" customWidth="1"/>
    <col min="2335" max="2566" width="3.6328125" style="6"/>
    <col min="2567" max="2567" width="3.26953125" style="6" bestFit="1" customWidth="1"/>
    <col min="2568" max="2573" width="3.6328125" style="6" customWidth="1"/>
    <col min="2574" max="2574" width="3" style="6" bestFit="1" customWidth="1"/>
    <col min="2575" max="2589" width="3.6328125" style="6" customWidth="1"/>
    <col min="2590" max="2590" width="4.6328125" style="6" customWidth="1"/>
    <col min="2591" max="2822" width="3.6328125" style="6"/>
    <col min="2823" max="2823" width="3.26953125" style="6" bestFit="1" customWidth="1"/>
    <col min="2824" max="2829" width="3.6328125" style="6" customWidth="1"/>
    <col min="2830" max="2830" width="3" style="6" bestFit="1" customWidth="1"/>
    <col min="2831" max="2845" width="3.6328125" style="6" customWidth="1"/>
    <col min="2846" max="2846" width="4.6328125" style="6" customWidth="1"/>
    <col min="2847" max="3078" width="3.6328125" style="6"/>
    <col min="3079" max="3079" width="3.26953125" style="6" bestFit="1" customWidth="1"/>
    <col min="3080" max="3085" width="3.6328125" style="6" customWidth="1"/>
    <col min="3086" max="3086" width="3" style="6" bestFit="1" customWidth="1"/>
    <col min="3087" max="3101" width="3.6328125" style="6" customWidth="1"/>
    <col min="3102" max="3102" width="4.6328125" style="6" customWidth="1"/>
    <col min="3103" max="3334" width="3.6328125" style="6"/>
    <col min="3335" max="3335" width="3.26953125" style="6" bestFit="1" customWidth="1"/>
    <col min="3336" max="3341" width="3.6328125" style="6" customWidth="1"/>
    <col min="3342" max="3342" width="3" style="6" bestFit="1" customWidth="1"/>
    <col min="3343" max="3357" width="3.6328125" style="6" customWidth="1"/>
    <col min="3358" max="3358" width="4.6328125" style="6" customWidth="1"/>
    <col min="3359" max="3590" width="3.6328125" style="6"/>
    <col min="3591" max="3591" width="3.26953125" style="6" bestFit="1" customWidth="1"/>
    <col min="3592" max="3597" width="3.6328125" style="6" customWidth="1"/>
    <col min="3598" max="3598" width="3" style="6" bestFit="1" customWidth="1"/>
    <col min="3599" max="3613" width="3.6328125" style="6" customWidth="1"/>
    <col min="3614" max="3614" width="4.6328125" style="6" customWidth="1"/>
    <col min="3615" max="3846" width="3.6328125" style="6"/>
    <col min="3847" max="3847" width="3.26953125" style="6" bestFit="1" customWidth="1"/>
    <col min="3848" max="3853" width="3.6328125" style="6" customWidth="1"/>
    <col min="3854" max="3854" width="3" style="6" bestFit="1" customWidth="1"/>
    <col min="3855" max="3869" width="3.6328125" style="6" customWidth="1"/>
    <col min="3870" max="3870" width="4.6328125" style="6" customWidth="1"/>
    <col min="3871" max="4102" width="3.6328125" style="6"/>
    <col min="4103" max="4103" width="3.26953125" style="6" bestFit="1" customWidth="1"/>
    <col min="4104" max="4109" width="3.6328125" style="6" customWidth="1"/>
    <col min="4110" max="4110" width="3" style="6" bestFit="1" customWidth="1"/>
    <col min="4111" max="4125" width="3.6328125" style="6" customWidth="1"/>
    <col min="4126" max="4126" width="4.6328125" style="6" customWidth="1"/>
    <col min="4127" max="4358" width="3.6328125" style="6"/>
    <col min="4359" max="4359" width="3.26953125" style="6" bestFit="1" customWidth="1"/>
    <col min="4360" max="4365" width="3.6328125" style="6" customWidth="1"/>
    <col min="4366" max="4366" width="3" style="6" bestFit="1" customWidth="1"/>
    <col min="4367" max="4381" width="3.6328125" style="6" customWidth="1"/>
    <col min="4382" max="4382" width="4.6328125" style="6" customWidth="1"/>
    <col min="4383" max="4614" width="3.6328125" style="6"/>
    <col min="4615" max="4615" width="3.26953125" style="6" bestFit="1" customWidth="1"/>
    <col min="4616" max="4621" width="3.6328125" style="6" customWidth="1"/>
    <col min="4622" max="4622" width="3" style="6" bestFit="1" customWidth="1"/>
    <col min="4623" max="4637" width="3.6328125" style="6" customWidth="1"/>
    <col min="4638" max="4638" width="4.6328125" style="6" customWidth="1"/>
    <col min="4639" max="4870" width="3.6328125" style="6"/>
    <col min="4871" max="4871" width="3.26953125" style="6" bestFit="1" customWidth="1"/>
    <col min="4872" max="4877" width="3.6328125" style="6" customWidth="1"/>
    <col min="4878" max="4878" width="3" style="6" bestFit="1" customWidth="1"/>
    <col min="4879" max="4893" width="3.6328125" style="6" customWidth="1"/>
    <col min="4894" max="4894" width="4.6328125" style="6" customWidth="1"/>
    <col min="4895" max="5126" width="3.6328125" style="6"/>
    <col min="5127" max="5127" width="3.26953125" style="6" bestFit="1" customWidth="1"/>
    <col min="5128" max="5133" width="3.6328125" style="6" customWidth="1"/>
    <col min="5134" max="5134" width="3" style="6" bestFit="1" customWidth="1"/>
    <col min="5135" max="5149" width="3.6328125" style="6" customWidth="1"/>
    <col min="5150" max="5150" width="4.6328125" style="6" customWidth="1"/>
    <col min="5151" max="5382" width="3.6328125" style="6"/>
    <col min="5383" max="5383" width="3.26953125" style="6" bestFit="1" customWidth="1"/>
    <col min="5384" max="5389" width="3.6328125" style="6" customWidth="1"/>
    <col min="5390" max="5390" width="3" style="6" bestFit="1" customWidth="1"/>
    <col min="5391" max="5405" width="3.6328125" style="6" customWidth="1"/>
    <col min="5406" max="5406" width="4.6328125" style="6" customWidth="1"/>
    <col min="5407" max="5638" width="3.6328125" style="6"/>
    <col min="5639" max="5639" width="3.26953125" style="6" bestFit="1" customWidth="1"/>
    <col min="5640" max="5645" width="3.6328125" style="6" customWidth="1"/>
    <col min="5646" max="5646" width="3" style="6" bestFit="1" customWidth="1"/>
    <col min="5647" max="5661" width="3.6328125" style="6" customWidth="1"/>
    <col min="5662" max="5662" width="4.6328125" style="6" customWidth="1"/>
    <col min="5663" max="5894" width="3.6328125" style="6"/>
    <col min="5895" max="5895" width="3.26953125" style="6" bestFit="1" customWidth="1"/>
    <col min="5896" max="5901" width="3.6328125" style="6" customWidth="1"/>
    <col min="5902" max="5902" width="3" style="6" bestFit="1" customWidth="1"/>
    <col min="5903" max="5917" width="3.6328125" style="6" customWidth="1"/>
    <col min="5918" max="5918" width="4.6328125" style="6" customWidth="1"/>
    <col min="5919" max="6150" width="3.6328125" style="6"/>
    <col min="6151" max="6151" width="3.26953125" style="6" bestFit="1" customWidth="1"/>
    <col min="6152" max="6157" width="3.6328125" style="6" customWidth="1"/>
    <col min="6158" max="6158" width="3" style="6" bestFit="1" customWidth="1"/>
    <col min="6159" max="6173" width="3.6328125" style="6" customWidth="1"/>
    <col min="6174" max="6174" width="4.6328125" style="6" customWidth="1"/>
    <col min="6175" max="6406" width="3.6328125" style="6"/>
    <col min="6407" max="6407" width="3.26953125" style="6" bestFit="1" customWidth="1"/>
    <col min="6408" max="6413" width="3.6328125" style="6" customWidth="1"/>
    <col min="6414" max="6414" width="3" style="6" bestFit="1" customWidth="1"/>
    <col min="6415" max="6429" width="3.6328125" style="6" customWidth="1"/>
    <col min="6430" max="6430" width="4.6328125" style="6" customWidth="1"/>
    <col min="6431" max="6662" width="3.6328125" style="6"/>
    <col min="6663" max="6663" width="3.26953125" style="6" bestFit="1" customWidth="1"/>
    <col min="6664" max="6669" width="3.6328125" style="6" customWidth="1"/>
    <col min="6670" max="6670" width="3" style="6" bestFit="1" customWidth="1"/>
    <col min="6671" max="6685" width="3.6328125" style="6" customWidth="1"/>
    <col min="6686" max="6686" width="4.6328125" style="6" customWidth="1"/>
    <col min="6687" max="6918" width="3.6328125" style="6"/>
    <col min="6919" max="6919" width="3.26953125" style="6" bestFit="1" customWidth="1"/>
    <col min="6920" max="6925" width="3.6328125" style="6" customWidth="1"/>
    <col min="6926" max="6926" width="3" style="6" bestFit="1" customWidth="1"/>
    <col min="6927" max="6941" width="3.6328125" style="6" customWidth="1"/>
    <col min="6942" max="6942" width="4.6328125" style="6" customWidth="1"/>
    <col min="6943" max="7174" width="3.6328125" style="6"/>
    <col min="7175" max="7175" width="3.26953125" style="6" bestFit="1" customWidth="1"/>
    <col min="7176" max="7181" width="3.6328125" style="6" customWidth="1"/>
    <col min="7182" max="7182" width="3" style="6" bestFit="1" customWidth="1"/>
    <col min="7183" max="7197" width="3.6328125" style="6" customWidth="1"/>
    <col min="7198" max="7198" width="4.6328125" style="6" customWidth="1"/>
    <col min="7199" max="7430" width="3.6328125" style="6"/>
    <col min="7431" max="7431" width="3.26953125" style="6" bestFit="1" customWidth="1"/>
    <col min="7432" max="7437" width="3.6328125" style="6" customWidth="1"/>
    <col min="7438" max="7438" width="3" style="6" bestFit="1" customWidth="1"/>
    <col min="7439" max="7453" width="3.6328125" style="6" customWidth="1"/>
    <col min="7454" max="7454" width="4.6328125" style="6" customWidth="1"/>
    <col min="7455" max="7686" width="3.6328125" style="6"/>
    <col min="7687" max="7687" width="3.26953125" style="6" bestFit="1" customWidth="1"/>
    <col min="7688" max="7693" width="3.6328125" style="6" customWidth="1"/>
    <col min="7694" max="7694" width="3" style="6" bestFit="1" customWidth="1"/>
    <col min="7695" max="7709" width="3.6328125" style="6" customWidth="1"/>
    <col min="7710" max="7710" width="4.6328125" style="6" customWidth="1"/>
    <col min="7711" max="7942" width="3.6328125" style="6"/>
    <col min="7943" max="7943" width="3.26953125" style="6" bestFit="1" customWidth="1"/>
    <col min="7944" max="7949" width="3.6328125" style="6" customWidth="1"/>
    <col min="7950" max="7950" width="3" style="6" bestFit="1" customWidth="1"/>
    <col min="7951" max="7965" width="3.6328125" style="6" customWidth="1"/>
    <col min="7966" max="7966" width="4.6328125" style="6" customWidth="1"/>
    <col min="7967" max="8198" width="3.6328125" style="6"/>
    <col min="8199" max="8199" width="3.26953125" style="6" bestFit="1" customWidth="1"/>
    <col min="8200" max="8205" width="3.6328125" style="6" customWidth="1"/>
    <col min="8206" max="8206" width="3" style="6" bestFit="1" customWidth="1"/>
    <col min="8207" max="8221" width="3.6328125" style="6" customWidth="1"/>
    <col min="8222" max="8222" width="4.6328125" style="6" customWidth="1"/>
    <col min="8223" max="8454" width="3.6328125" style="6"/>
    <col min="8455" max="8455" width="3.26953125" style="6" bestFit="1" customWidth="1"/>
    <col min="8456" max="8461" width="3.6328125" style="6" customWidth="1"/>
    <col min="8462" max="8462" width="3" style="6" bestFit="1" customWidth="1"/>
    <col min="8463" max="8477" width="3.6328125" style="6" customWidth="1"/>
    <col min="8478" max="8478" width="4.6328125" style="6" customWidth="1"/>
    <col min="8479" max="8710" width="3.6328125" style="6"/>
    <col min="8711" max="8711" width="3.26953125" style="6" bestFit="1" customWidth="1"/>
    <col min="8712" max="8717" width="3.6328125" style="6" customWidth="1"/>
    <col min="8718" max="8718" width="3" style="6" bestFit="1" customWidth="1"/>
    <col min="8719" max="8733" width="3.6328125" style="6" customWidth="1"/>
    <col min="8734" max="8734" width="4.6328125" style="6" customWidth="1"/>
    <col min="8735" max="8966" width="3.6328125" style="6"/>
    <col min="8967" max="8967" width="3.26953125" style="6" bestFit="1" customWidth="1"/>
    <col min="8968" max="8973" width="3.6328125" style="6" customWidth="1"/>
    <col min="8974" max="8974" width="3" style="6" bestFit="1" customWidth="1"/>
    <col min="8975" max="8989" width="3.6328125" style="6" customWidth="1"/>
    <col min="8990" max="8990" width="4.6328125" style="6" customWidth="1"/>
    <col min="8991" max="9222" width="3.6328125" style="6"/>
    <col min="9223" max="9223" width="3.26953125" style="6" bestFit="1" customWidth="1"/>
    <col min="9224" max="9229" width="3.6328125" style="6" customWidth="1"/>
    <col min="9230" max="9230" width="3" style="6" bestFit="1" customWidth="1"/>
    <col min="9231" max="9245" width="3.6328125" style="6" customWidth="1"/>
    <col min="9246" max="9246" width="4.6328125" style="6" customWidth="1"/>
    <col min="9247" max="9478" width="3.6328125" style="6"/>
    <col min="9479" max="9479" width="3.26953125" style="6" bestFit="1" customWidth="1"/>
    <col min="9480" max="9485" width="3.6328125" style="6" customWidth="1"/>
    <col min="9486" max="9486" width="3" style="6" bestFit="1" customWidth="1"/>
    <col min="9487" max="9501" width="3.6328125" style="6" customWidth="1"/>
    <col min="9502" max="9502" width="4.6328125" style="6" customWidth="1"/>
    <col min="9503" max="9734" width="3.6328125" style="6"/>
    <col min="9735" max="9735" width="3.26953125" style="6" bestFit="1" customWidth="1"/>
    <col min="9736" max="9741" width="3.6328125" style="6" customWidth="1"/>
    <col min="9742" max="9742" width="3" style="6" bestFit="1" customWidth="1"/>
    <col min="9743" max="9757" width="3.6328125" style="6" customWidth="1"/>
    <col min="9758" max="9758" width="4.6328125" style="6" customWidth="1"/>
    <col min="9759" max="9990" width="3.6328125" style="6"/>
    <col min="9991" max="9991" width="3.26953125" style="6" bestFit="1" customWidth="1"/>
    <col min="9992" max="9997" width="3.6328125" style="6" customWidth="1"/>
    <col min="9998" max="9998" width="3" style="6" bestFit="1" customWidth="1"/>
    <col min="9999" max="10013" width="3.6328125" style="6" customWidth="1"/>
    <col min="10014" max="10014" width="4.6328125" style="6" customWidth="1"/>
    <col min="10015" max="10246" width="3.6328125" style="6"/>
    <col min="10247" max="10247" width="3.26953125" style="6" bestFit="1" customWidth="1"/>
    <col min="10248" max="10253" width="3.6328125" style="6" customWidth="1"/>
    <col min="10254" max="10254" width="3" style="6" bestFit="1" customWidth="1"/>
    <col min="10255" max="10269" width="3.6328125" style="6" customWidth="1"/>
    <col min="10270" max="10270" width="4.6328125" style="6" customWidth="1"/>
    <col min="10271" max="10502" width="3.6328125" style="6"/>
    <col min="10503" max="10503" width="3.26953125" style="6" bestFit="1" customWidth="1"/>
    <col min="10504" max="10509" width="3.6328125" style="6" customWidth="1"/>
    <col min="10510" max="10510" width="3" style="6" bestFit="1" customWidth="1"/>
    <col min="10511" max="10525" width="3.6328125" style="6" customWidth="1"/>
    <col min="10526" max="10526" width="4.6328125" style="6" customWidth="1"/>
    <col min="10527" max="10758" width="3.6328125" style="6"/>
    <col min="10759" max="10759" width="3.26953125" style="6" bestFit="1" customWidth="1"/>
    <col min="10760" max="10765" width="3.6328125" style="6" customWidth="1"/>
    <col min="10766" max="10766" width="3" style="6" bestFit="1" customWidth="1"/>
    <col min="10767" max="10781" width="3.6328125" style="6" customWidth="1"/>
    <col min="10782" max="10782" width="4.6328125" style="6" customWidth="1"/>
    <col min="10783" max="11014" width="3.6328125" style="6"/>
    <col min="11015" max="11015" width="3.26953125" style="6" bestFit="1" customWidth="1"/>
    <col min="11016" max="11021" width="3.6328125" style="6" customWidth="1"/>
    <col min="11022" max="11022" width="3" style="6" bestFit="1" customWidth="1"/>
    <col min="11023" max="11037" width="3.6328125" style="6" customWidth="1"/>
    <col min="11038" max="11038" width="4.6328125" style="6" customWidth="1"/>
    <col min="11039" max="11270" width="3.6328125" style="6"/>
    <col min="11271" max="11271" width="3.26953125" style="6" bestFit="1" customWidth="1"/>
    <col min="11272" max="11277" width="3.6328125" style="6" customWidth="1"/>
    <col min="11278" max="11278" width="3" style="6" bestFit="1" customWidth="1"/>
    <col min="11279" max="11293" width="3.6328125" style="6" customWidth="1"/>
    <col min="11294" max="11294" width="4.6328125" style="6" customWidth="1"/>
    <col min="11295" max="11526" width="3.6328125" style="6"/>
    <col min="11527" max="11527" width="3.26953125" style="6" bestFit="1" customWidth="1"/>
    <col min="11528" max="11533" width="3.6328125" style="6" customWidth="1"/>
    <col min="11534" max="11534" width="3" style="6" bestFit="1" customWidth="1"/>
    <col min="11535" max="11549" width="3.6328125" style="6" customWidth="1"/>
    <col min="11550" max="11550" width="4.6328125" style="6" customWidth="1"/>
    <col min="11551" max="11782" width="3.6328125" style="6"/>
    <col min="11783" max="11783" width="3.26953125" style="6" bestFit="1" customWidth="1"/>
    <col min="11784" max="11789" width="3.6328125" style="6" customWidth="1"/>
    <col min="11790" max="11790" width="3" style="6" bestFit="1" customWidth="1"/>
    <col min="11791" max="11805" width="3.6328125" style="6" customWidth="1"/>
    <col min="11806" max="11806" width="4.6328125" style="6" customWidth="1"/>
    <col min="11807" max="12038" width="3.6328125" style="6"/>
    <col min="12039" max="12039" width="3.26953125" style="6" bestFit="1" customWidth="1"/>
    <col min="12040" max="12045" width="3.6328125" style="6" customWidth="1"/>
    <col min="12046" max="12046" width="3" style="6" bestFit="1" customWidth="1"/>
    <col min="12047" max="12061" width="3.6328125" style="6" customWidth="1"/>
    <col min="12062" max="12062" width="4.6328125" style="6" customWidth="1"/>
    <col min="12063" max="12294" width="3.6328125" style="6"/>
    <col min="12295" max="12295" width="3.26953125" style="6" bestFit="1" customWidth="1"/>
    <col min="12296" max="12301" width="3.6328125" style="6" customWidth="1"/>
    <col min="12302" max="12302" width="3" style="6" bestFit="1" customWidth="1"/>
    <col min="12303" max="12317" width="3.6328125" style="6" customWidth="1"/>
    <col min="12318" max="12318" width="4.6328125" style="6" customWidth="1"/>
    <col min="12319" max="12550" width="3.6328125" style="6"/>
    <col min="12551" max="12551" width="3.26953125" style="6" bestFit="1" customWidth="1"/>
    <col min="12552" max="12557" width="3.6328125" style="6" customWidth="1"/>
    <col min="12558" max="12558" width="3" style="6" bestFit="1" customWidth="1"/>
    <col min="12559" max="12573" width="3.6328125" style="6" customWidth="1"/>
    <col min="12574" max="12574" width="4.6328125" style="6" customWidth="1"/>
    <col min="12575" max="12806" width="3.6328125" style="6"/>
    <col min="12807" max="12807" width="3.26953125" style="6" bestFit="1" customWidth="1"/>
    <col min="12808" max="12813" width="3.6328125" style="6" customWidth="1"/>
    <col min="12814" max="12814" width="3" style="6" bestFit="1" customWidth="1"/>
    <col min="12815" max="12829" width="3.6328125" style="6" customWidth="1"/>
    <col min="12830" max="12830" width="4.6328125" style="6" customWidth="1"/>
    <col min="12831" max="13062" width="3.6328125" style="6"/>
    <col min="13063" max="13063" width="3.26953125" style="6" bestFit="1" customWidth="1"/>
    <col min="13064" max="13069" width="3.6328125" style="6" customWidth="1"/>
    <col min="13070" max="13070" width="3" style="6" bestFit="1" customWidth="1"/>
    <col min="13071" max="13085" width="3.6328125" style="6" customWidth="1"/>
    <col min="13086" max="13086" width="4.6328125" style="6" customWidth="1"/>
    <col min="13087" max="13318" width="3.6328125" style="6"/>
    <col min="13319" max="13319" width="3.26953125" style="6" bestFit="1" customWidth="1"/>
    <col min="13320" max="13325" width="3.6328125" style="6" customWidth="1"/>
    <col min="13326" max="13326" width="3" style="6" bestFit="1" customWidth="1"/>
    <col min="13327" max="13341" width="3.6328125" style="6" customWidth="1"/>
    <col min="13342" max="13342" width="4.6328125" style="6" customWidth="1"/>
    <col min="13343" max="13574" width="3.6328125" style="6"/>
    <col min="13575" max="13575" width="3.26953125" style="6" bestFit="1" customWidth="1"/>
    <col min="13576" max="13581" width="3.6328125" style="6" customWidth="1"/>
    <col min="13582" max="13582" width="3" style="6" bestFit="1" customWidth="1"/>
    <col min="13583" max="13597" width="3.6328125" style="6" customWidth="1"/>
    <col min="13598" max="13598" width="4.6328125" style="6" customWidth="1"/>
    <col min="13599" max="13830" width="3.6328125" style="6"/>
    <col min="13831" max="13831" width="3.26953125" style="6" bestFit="1" customWidth="1"/>
    <col min="13832" max="13837" width="3.6328125" style="6" customWidth="1"/>
    <col min="13838" max="13838" width="3" style="6" bestFit="1" customWidth="1"/>
    <col min="13839" max="13853" width="3.6328125" style="6" customWidth="1"/>
    <col min="13854" max="13854" width="4.6328125" style="6" customWidth="1"/>
    <col min="13855" max="14086" width="3.6328125" style="6"/>
    <col min="14087" max="14087" width="3.26953125" style="6" bestFit="1" customWidth="1"/>
    <col min="14088" max="14093" width="3.6328125" style="6" customWidth="1"/>
    <col min="14094" max="14094" width="3" style="6" bestFit="1" customWidth="1"/>
    <col min="14095" max="14109" width="3.6328125" style="6" customWidth="1"/>
    <col min="14110" max="14110" width="4.6328125" style="6" customWidth="1"/>
    <col min="14111" max="14342" width="3.6328125" style="6"/>
    <col min="14343" max="14343" width="3.26953125" style="6" bestFit="1" customWidth="1"/>
    <col min="14344" max="14349" width="3.6328125" style="6" customWidth="1"/>
    <col min="14350" max="14350" width="3" style="6" bestFit="1" customWidth="1"/>
    <col min="14351" max="14365" width="3.6328125" style="6" customWidth="1"/>
    <col min="14366" max="14366" width="4.6328125" style="6" customWidth="1"/>
    <col min="14367" max="14598" width="3.6328125" style="6"/>
    <col min="14599" max="14599" width="3.26953125" style="6" bestFit="1" customWidth="1"/>
    <col min="14600" max="14605" width="3.6328125" style="6" customWidth="1"/>
    <col min="14606" max="14606" width="3" style="6" bestFit="1" customWidth="1"/>
    <col min="14607" max="14621" width="3.6328125" style="6" customWidth="1"/>
    <col min="14622" max="14622" width="4.6328125" style="6" customWidth="1"/>
    <col min="14623" max="14854" width="3.6328125" style="6"/>
    <col min="14855" max="14855" width="3.26953125" style="6" bestFit="1" customWidth="1"/>
    <col min="14856" max="14861" width="3.6328125" style="6" customWidth="1"/>
    <col min="14862" max="14862" width="3" style="6" bestFit="1" customWidth="1"/>
    <col min="14863" max="14877" width="3.6328125" style="6" customWidth="1"/>
    <col min="14878" max="14878" width="4.6328125" style="6" customWidth="1"/>
    <col min="14879" max="15110" width="3.6328125" style="6"/>
    <col min="15111" max="15111" width="3.26953125" style="6" bestFit="1" customWidth="1"/>
    <col min="15112" max="15117" width="3.6328125" style="6" customWidth="1"/>
    <col min="15118" max="15118" width="3" style="6" bestFit="1" customWidth="1"/>
    <col min="15119" max="15133" width="3.6328125" style="6" customWidth="1"/>
    <col min="15134" max="15134" width="4.6328125" style="6" customWidth="1"/>
    <col min="15135" max="15366" width="3.6328125" style="6"/>
    <col min="15367" max="15367" width="3.26953125" style="6" bestFit="1" customWidth="1"/>
    <col min="15368" max="15373" width="3.6328125" style="6" customWidth="1"/>
    <col min="15374" max="15374" width="3" style="6" bestFit="1" customWidth="1"/>
    <col min="15375" max="15389" width="3.6328125" style="6" customWidth="1"/>
    <col min="15390" max="15390" width="4.6328125" style="6" customWidth="1"/>
    <col min="15391" max="15622" width="3.6328125" style="6"/>
    <col min="15623" max="15623" width="3.26953125" style="6" bestFit="1" customWidth="1"/>
    <col min="15624" max="15629" width="3.6328125" style="6" customWidth="1"/>
    <col min="15630" max="15630" width="3" style="6" bestFit="1" customWidth="1"/>
    <col min="15631" max="15645" width="3.6328125" style="6" customWidth="1"/>
    <col min="15646" max="15646" width="4.6328125" style="6" customWidth="1"/>
    <col min="15647" max="15878" width="3.6328125" style="6"/>
    <col min="15879" max="15879" width="3.26953125" style="6" bestFit="1" customWidth="1"/>
    <col min="15880" max="15885" width="3.6328125" style="6" customWidth="1"/>
    <col min="15886" max="15886" width="3" style="6" bestFit="1" customWidth="1"/>
    <col min="15887" max="15901" width="3.6328125" style="6" customWidth="1"/>
    <col min="15902" max="15902" width="4.6328125" style="6" customWidth="1"/>
    <col min="15903" max="16134" width="3.6328125" style="6"/>
    <col min="16135" max="16135" width="3.26953125" style="6" bestFit="1" customWidth="1"/>
    <col min="16136" max="16141" width="3.6328125" style="6" customWidth="1"/>
    <col min="16142" max="16142" width="3" style="6" bestFit="1" customWidth="1"/>
    <col min="16143" max="16157" width="3.6328125" style="6" customWidth="1"/>
    <col min="16158" max="16158" width="4.6328125" style="6" customWidth="1"/>
    <col min="16159" max="16384" width="3.6328125" style="6"/>
  </cols>
  <sheetData>
    <row r="1" spans="1:36" s="78" customFormat="1" ht="20.149999999999999" customHeight="1" x14ac:dyDescent="0.2">
      <c r="A1" s="78" t="s">
        <v>445</v>
      </c>
      <c r="B1" s="79"/>
      <c r="G1" s="80"/>
      <c r="H1" s="80"/>
      <c r="I1" s="81"/>
      <c r="J1" s="81"/>
      <c r="K1" s="81"/>
      <c r="O1" s="400" t="s">
        <v>0</v>
      </c>
      <c r="P1" s="400"/>
      <c r="Q1" s="400"/>
      <c r="R1" s="401" t="str">
        <f>IF('YC書式087　経費内訳書'!Q1="","",'YC書式087　経費内訳書'!Q1)</f>
        <v/>
      </c>
      <c r="S1" s="401"/>
      <c r="T1" s="401"/>
      <c r="U1" s="401"/>
      <c r="V1" s="401"/>
      <c r="W1" s="401"/>
      <c r="X1" s="401"/>
      <c r="Y1" s="401"/>
      <c r="Z1" s="401"/>
      <c r="AA1" s="401"/>
      <c r="AB1" s="401"/>
      <c r="AC1" s="401"/>
      <c r="AD1" s="401"/>
      <c r="AE1" s="401"/>
      <c r="AF1" s="82"/>
      <c r="AG1" s="82"/>
      <c r="AH1" s="82"/>
    </row>
    <row r="2" spans="1:36" s="2" customFormat="1" ht="13" x14ac:dyDescent="0.2">
      <c r="B2" s="83"/>
      <c r="G2" s="3"/>
      <c r="H2" s="3"/>
      <c r="I2" s="4"/>
      <c r="J2" s="4"/>
      <c r="K2" s="4"/>
      <c r="O2" s="205" t="s">
        <v>4</v>
      </c>
      <c r="P2" s="206"/>
      <c r="Q2" s="207"/>
      <c r="R2" s="84" t="str">
        <f>'YC書式087　経費内訳書'!Q2</f>
        <v>□</v>
      </c>
      <c r="S2" s="85" t="s">
        <v>93</v>
      </c>
      <c r="T2" s="86"/>
      <c r="U2" s="85"/>
      <c r="V2" s="87" t="str">
        <f>'YC書式087　経費内訳書'!U2</f>
        <v>□</v>
      </c>
      <c r="W2" s="85" t="s">
        <v>94</v>
      </c>
      <c r="X2" s="87"/>
      <c r="Y2" s="85"/>
      <c r="Z2" s="86"/>
      <c r="AA2" s="85"/>
      <c r="AB2" s="85"/>
      <c r="AC2" s="85"/>
      <c r="AD2" s="85"/>
      <c r="AE2" s="88"/>
      <c r="AF2" s="89"/>
      <c r="AG2" s="89"/>
      <c r="AH2" s="89"/>
    </row>
    <row r="3" spans="1:36" s="2" customFormat="1" ht="13.5" customHeight="1" x14ac:dyDescent="0.2">
      <c r="B3" s="83"/>
      <c r="G3" s="3"/>
      <c r="H3" s="3"/>
      <c r="I3" s="4"/>
      <c r="J3" s="4"/>
      <c r="K3" s="4"/>
      <c r="O3" s="208"/>
      <c r="P3" s="209"/>
      <c r="Q3" s="210"/>
      <c r="R3" s="90" t="str">
        <f>'YC書式087　経費内訳書'!Q3</f>
        <v>□</v>
      </c>
      <c r="S3" s="91" t="s">
        <v>95</v>
      </c>
      <c r="T3" s="86"/>
      <c r="U3" s="92"/>
      <c r="V3" s="93" t="str">
        <f>'YC書式087　経費内訳書'!U3</f>
        <v>□</v>
      </c>
      <c r="W3" s="91" t="s">
        <v>22</v>
      </c>
      <c r="X3" s="93"/>
      <c r="Y3" s="91"/>
      <c r="Z3" s="91"/>
      <c r="AA3" s="93" t="str">
        <f>'YC書式087　経費内訳書'!Z3</f>
        <v>□</v>
      </c>
      <c r="AB3" s="91" t="s">
        <v>23</v>
      </c>
      <c r="AC3" s="92"/>
      <c r="AD3" s="93"/>
      <c r="AE3" s="94"/>
      <c r="AF3" s="95"/>
      <c r="AG3" s="95"/>
      <c r="AH3" s="95"/>
      <c r="AJ3" s="12"/>
    </row>
    <row r="4" spans="1:36" s="78" customFormat="1" ht="30" customHeight="1" x14ac:dyDescent="0.2">
      <c r="B4" s="201" t="s">
        <v>96</v>
      </c>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82"/>
      <c r="AG4" s="82"/>
      <c r="AH4" s="82"/>
      <c r="AJ4" s="96"/>
    </row>
    <row r="5" spans="1:36" s="5" customFormat="1" ht="19" x14ac:dyDescent="0.2">
      <c r="B5" s="402" t="s">
        <v>97</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row>
    <row r="6" spans="1:36" s="5" customFormat="1" ht="26.25" customHeight="1" x14ac:dyDescent="0.2">
      <c r="B6" s="211" t="s">
        <v>98</v>
      </c>
      <c r="C6" s="212"/>
      <c r="D6" s="212"/>
      <c r="E6" s="212"/>
      <c r="F6" s="212"/>
      <c r="G6" s="212"/>
      <c r="H6" s="213"/>
      <c r="I6" s="403" t="str">
        <f>IF('YC書式087　経費内訳書'!H5="","",'YC書式087　経費内訳書'!H5)</f>
        <v/>
      </c>
      <c r="J6" s="404"/>
      <c r="K6" s="404"/>
      <c r="L6" s="404"/>
      <c r="M6" s="404"/>
      <c r="N6" s="404"/>
      <c r="O6" s="405"/>
      <c r="P6" s="226" t="s">
        <v>99</v>
      </c>
      <c r="Q6" s="227"/>
      <c r="R6" s="227"/>
      <c r="S6" s="227"/>
      <c r="T6" s="227"/>
      <c r="U6" s="227"/>
      <c r="V6" s="227"/>
      <c r="W6" s="228"/>
      <c r="X6" s="406" t="str">
        <f>IF('YC書式087　経費内訳書'!W5="","",'YC書式087　経費内訳書'!W5)</f>
        <v/>
      </c>
      <c r="Y6" s="407"/>
      <c r="Z6" s="407"/>
      <c r="AA6" s="407"/>
      <c r="AB6" s="407"/>
      <c r="AC6" s="407"/>
      <c r="AD6" s="407"/>
      <c r="AE6" s="408"/>
    </row>
    <row r="7" spans="1:36" ht="25.5" customHeight="1" x14ac:dyDescent="0.2">
      <c r="B7" s="220" t="s">
        <v>100</v>
      </c>
      <c r="C7" s="221"/>
      <c r="D7" s="221"/>
      <c r="E7" s="221"/>
      <c r="F7" s="221"/>
      <c r="G7" s="221"/>
      <c r="H7" s="222"/>
      <c r="I7" s="380" t="str">
        <f>IF('YC書式087　経費内訳書'!H6="","",'YC書式087　経費内訳書'!H6)</f>
        <v/>
      </c>
      <c r="J7" s="381"/>
      <c r="K7" s="381"/>
      <c r="L7" s="381"/>
      <c r="M7" s="381"/>
      <c r="N7" s="381"/>
      <c r="O7" s="381"/>
      <c r="P7" s="381"/>
      <c r="Q7" s="381"/>
      <c r="R7" s="381"/>
      <c r="S7" s="381"/>
      <c r="T7" s="381"/>
      <c r="U7" s="381"/>
      <c r="V7" s="381"/>
      <c r="W7" s="381"/>
      <c r="X7" s="381"/>
      <c r="Y7" s="381"/>
      <c r="Z7" s="381"/>
      <c r="AA7" s="381"/>
      <c r="AB7" s="381"/>
      <c r="AC7" s="381"/>
      <c r="AD7" s="381"/>
      <c r="AE7" s="382"/>
    </row>
    <row r="8" spans="1:36" ht="7.5" customHeight="1" x14ac:dyDescent="0.2">
      <c r="B8" s="97"/>
      <c r="C8" s="98"/>
      <c r="D8" s="98"/>
      <c r="E8" s="98"/>
      <c r="F8" s="98"/>
      <c r="G8" s="98"/>
      <c r="H8" s="98"/>
      <c r="I8" s="99"/>
      <c r="J8" s="99"/>
      <c r="K8" s="99"/>
      <c r="L8" s="99"/>
      <c r="M8" s="99"/>
      <c r="N8" s="99"/>
      <c r="O8" s="99"/>
      <c r="P8" s="99"/>
      <c r="Q8" s="99"/>
      <c r="R8" s="99"/>
      <c r="S8" s="99"/>
      <c r="T8" s="99"/>
      <c r="U8" s="99"/>
      <c r="V8" s="99"/>
      <c r="W8" s="99"/>
      <c r="X8" s="99"/>
      <c r="Y8" s="99"/>
      <c r="Z8" s="99"/>
      <c r="AA8" s="99"/>
      <c r="AB8" s="99"/>
      <c r="AC8" s="99"/>
      <c r="AD8" s="99"/>
      <c r="AE8" s="99"/>
    </row>
    <row r="9" spans="1:36" ht="11.25" customHeight="1" x14ac:dyDescent="0.2">
      <c r="B9" s="383" t="s">
        <v>101</v>
      </c>
      <c r="C9" s="384"/>
      <c r="D9" s="384"/>
      <c r="E9" s="384"/>
      <c r="F9" s="384"/>
      <c r="G9" s="384"/>
      <c r="H9" s="385"/>
      <c r="I9" s="392" t="s">
        <v>102</v>
      </c>
      <c r="J9" s="226" t="s">
        <v>103</v>
      </c>
      <c r="K9" s="227"/>
      <c r="L9" s="227"/>
      <c r="M9" s="227"/>
      <c r="N9" s="227"/>
      <c r="O9" s="227"/>
      <c r="P9" s="227"/>
      <c r="Q9" s="227"/>
      <c r="R9" s="227"/>
      <c r="S9" s="227"/>
      <c r="T9" s="227"/>
      <c r="U9" s="227"/>
      <c r="V9" s="227"/>
      <c r="W9" s="227"/>
      <c r="X9" s="227"/>
      <c r="Y9" s="227"/>
      <c r="Z9" s="227"/>
      <c r="AA9" s="227"/>
      <c r="AB9" s="227"/>
      <c r="AC9" s="227"/>
      <c r="AD9" s="227"/>
      <c r="AE9" s="228"/>
    </row>
    <row r="10" spans="1:36" ht="19.5" customHeight="1" x14ac:dyDescent="0.2">
      <c r="B10" s="386"/>
      <c r="C10" s="387"/>
      <c r="D10" s="387"/>
      <c r="E10" s="387"/>
      <c r="F10" s="387"/>
      <c r="G10" s="387"/>
      <c r="H10" s="388"/>
      <c r="I10" s="392"/>
      <c r="J10" s="394" t="s">
        <v>104</v>
      </c>
      <c r="K10" s="395"/>
      <c r="L10" s="395"/>
      <c r="M10" s="395"/>
      <c r="N10" s="395"/>
      <c r="O10" s="396"/>
      <c r="P10" s="394" t="s">
        <v>105</v>
      </c>
      <c r="Q10" s="395"/>
      <c r="R10" s="395"/>
      <c r="S10" s="395"/>
      <c r="T10" s="395"/>
      <c r="U10" s="395"/>
      <c r="V10" s="395"/>
      <c r="W10" s="396"/>
      <c r="X10" s="394" t="s">
        <v>106</v>
      </c>
      <c r="Y10" s="395"/>
      <c r="Z10" s="395"/>
      <c r="AA10" s="395"/>
      <c r="AB10" s="395"/>
      <c r="AC10" s="395"/>
      <c r="AD10" s="396"/>
      <c r="AE10" s="397" t="s">
        <v>107</v>
      </c>
    </row>
    <row r="11" spans="1:36" ht="20.149999999999999" customHeight="1" thickBot="1" x14ac:dyDescent="0.25">
      <c r="A11" s="100"/>
      <c r="B11" s="389"/>
      <c r="C11" s="390"/>
      <c r="D11" s="390"/>
      <c r="E11" s="390"/>
      <c r="F11" s="390"/>
      <c r="G11" s="390"/>
      <c r="H11" s="391"/>
      <c r="I11" s="393"/>
      <c r="J11" s="101"/>
      <c r="K11" s="399" t="s">
        <v>108</v>
      </c>
      <c r="L11" s="399"/>
      <c r="M11" s="399"/>
      <c r="N11" s="100">
        <v>1</v>
      </c>
      <c r="O11" s="102" t="s">
        <v>109</v>
      </c>
      <c r="P11" s="103"/>
      <c r="Q11" s="399" t="s">
        <v>110</v>
      </c>
      <c r="R11" s="399"/>
      <c r="S11" s="399"/>
      <c r="T11" s="399"/>
      <c r="U11" s="100">
        <v>3</v>
      </c>
      <c r="V11" s="100"/>
      <c r="W11" s="102" t="s">
        <v>109</v>
      </c>
      <c r="X11" s="103"/>
      <c r="Y11" s="399" t="s">
        <v>111</v>
      </c>
      <c r="Z11" s="399"/>
      <c r="AA11" s="399"/>
      <c r="AB11" s="399"/>
      <c r="AC11" s="100">
        <v>5</v>
      </c>
      <c r="AD11" s="102" t="s">
        <v>112</v>
      </c>
      <c r="AE11" s="398"/>
      <c r="AF11" s="104" t="s">
        <v>113</v>
      </c>
    </row>
    <row r="12" spans="1:36" ht="13.5" thickTop="1" x14ac:dyDescent="0.2">
      <c r="A12" s="372" t="s">
        <v>114</v>
      </c>
      <c r="B12" s="105" t="s">
        <v>115</v>
      </c>
      <c r="C12" s="374" t="s">
        <v>116</v>
      </c>
      <c r="D12" s="374"/>
      <c r="E12" s="374"/>
      <c r="F12" s="374"/>
      <c r="G12" s="374"/>
      <c r="H12" s="374"/>
      <c r="I12" s="106">
        <v>1</v>
      </c>
      <c r="J12" s="107"/>
      <c r="K12" s="375" t="s">
        <v>117</v>
      </c>
      <c r="L12" s="375"/>
      <c r="M12" s="375"/>
      <c r="N12" s="375"/>
      <c r="O12" s="376"/>
      <c r="P12" s="107"/>
      <c r="Q12" s="375" t="s">
        <v>118</v>
      </c>
      <c r="R12" s="375"/>
      <c r="S12" s="375"/>
      <c r="T12" s="375"/>
      <c r="U12" s="375"/>
      <c r="V12" s="375"/>
      <c r="W12" s="376"/>
      <c r="X12" s="107"/>
      <c r="Y12" s="375" t="s">
        <v>119</v>
      </c>
      <c r="Z12" s="375"/>
      <c r="AA12" s="375"/>
      <c r="AB12" s="375"/>
      <c r="AC12" s="375"/>
      <c r="AD12" s="376"/>
      <c r="AE12" s="108" t="str">
        <f>IF(AND(J12="",P12="",X12=""),"─",IF(AND(X12="",P12=""),I12,IF(X12="",I12*$U$11,I12*$AC$11)))</f>
        <v>─</v>
      </c>
      <c r="AF12" s="109" t="s">
        <v>120</v>
      </c>
    </row>
    <row r="13" spans="1:36" ht="13" x14ac:dyDescent="0.2">
      <c r="A13" s="323"/>
      <c r="B13" s="110" t="s">
        <v>121</v>
      </c>
      <c r="C13" s="312" t="s">
        <v>122</v>
      </c>
      <c r="D13" s="312"/>
      <c r="E13" s="312"/>
      <c r="F13" s="312"/>
      <c r="G13" s="312"/>
      <c r="H13" s="312"/>
      <c r="I13" s="111">
        <v>2</v>
      </c>
      <c r="J13" s="112"/>
      <c r="K13" s="334" t="s">
        <v>123</v>
      </c>
      <c r="L13" s="334"/>
      <c r="M13" s="334"/>
      <c r="N13" s="334"/>
      <c r="O13" s="335"/>
      <c r="P13" s="112"/>
      <c r="Q13" s="334" t="s">
        <v>124</v>
      </c>
      <c r="R13" s="334"/>
      <c r="S13" s="334"/>
      <c r="T13" s="334"/>
      <c r="U13" s="334"/>
      <c r="V13" s="334"/>
      <c r="W13" s="335"/>
      <c r="X13" s="377" t="s">
        <v>125</v>
      </c>
      <c r="Y13" s="378"/>
      <c r="Z13" s="378"/>
      <c r="AA13" s="378"/>
      <c r="AB13" s="378"/>
      <c r="AC13" s="378"/>
      <c r="AD13" s="379"/>
      <c r="AE13" s="113" t="str">
        <f>IF(AND(J13="",P13=""),"─",IF(P13="",I13,I13*$U$11))</f>
        <v>─</v>
      </c>
      <c r="AF13" s="114" t="s">
        <v>126</v>
      </c>
    </row>
    <row r="14" spans="1:36" ht="30" customHeight="1" x14ac:dyDescent="0.2">
      <c r="A14" s="323"/>
      <c r="B14" s="110" t="s">
        <v>127</v>
      </c>
      <c r="C14" s="312" t="s">
        <v>128</v>
      </c>
      <c r="D14" s="312"/>
      <c r="E14" s="312"/>
      <c r="F14" s="312"/>
      <c r="G14" s="312"/>
      <c r="H14" s="312"/>
      <c r="I14" s="111">
        <v>1</v>
      </c>
      <c r="J14" s="112"/>
      <c r="K14" s="334" t="s">
        <v>129</v>
      </c>
      <c r="L14" s="334"/>
      <c r="M14" s="334"/>
      <c r="N14" s="334"/>
      <c r="O14" s="335"/>
      <c r="P14" s="112"/>
      <c r="Q14" s="334" t="s">
        <v>130</v>
      </c>
      <c r="R14" s="334"/>
      <c r="S14" s="334"/>
      <c r="T14" s="334"/>
      <c r="U14" s="334"/>
      <c r="V14" s="334"/>
      <c r="W14" s="335"/>
      <c r="X14" s="112"/>
      <c r="Y14" s="334" t="s">
        <v>131</v>
      </c>
      <c r="Z14" s="334"/>
      <c r="AA14" s="334"/>
      <c r="AB14" s="334"/>
      <c r="AC14" s="334"/>
      <c r="AD14" s="335"/>
      <c r="AE14" s="113" t="str">
        <f>IF(AND(J14="",P14="",X14=""),"─",IF(AND(X14="",P14=""),I14,IF(X14="",I14*$U$11,I14*$AC$11)))</f>
        <v>─</v>
      </c>
      <c r="AF14" s="115" t="s">
        <v>132</v>
      </c>
    </row>
    <row r="15" spans="1:36" ht="13" x14ac:dyDescent="0.2">
      <c r="A15" s="323"/>
      <c r="B15" s="110" t="s">
        <v>133</v>
      </c>
      <c r="C15" s="312" t="s">
        <v>134</v>
      </c>
      <c r="D15" s="312"/>
      <c r="E15" s="312"/>
      <c r="F15" s="312"/>
      <c r="G15" s="312"/>
      <c r="H15" s="312"/>
      <c r="I15" s="111">
        <v>1</v>
      </c>
      <c r="J15" s="112"/>
      <c r="K15" s="334" t="s">
        <v>135</v>
      </c>
      <c r="L15" s="334"/>
      <c r="M15" s="334"/>
      <c r="N15" s="334"/>
      <c r="O15" s="335"/>
      <c r="P15" s="112"/>
      <c r="Q15" s="334" t="s">
        <v>136</v>
      </c>
      <c r="R15" s="334"/>
      <c r="S15" s="334"/>
      <c r="T15" s="334"/>
      <c r="U15" s="334"/>
      <c r="V15" s="334"/>
      <c r="W15" s="335"/>
      <c r="X15" s="112"/>
      <c r="Y15" s="334" t="s">
        <v>137</v>
      </c>
      <c r="Z15" s="334"/>
      <c r="AA15" s="334"/>
      <c r="AB15" s="334"/>
      <c r="AC15" s="334"/>
      <c r="AD15" s="335"/>
      <c r="AE15" s="113" t="str">
        <f>IF(AND(J15="",P15="",X15=""),"─",IF(AND(X15="",P15=""),I15,IF(X15="",I15*$U$11,I15*$AC$11)))</f>
        <v>─</v>
      </c>
      <c r="AF15" s="115" t="s">
        <v>138</v>
      </c>
    </row>
    <row r="16" spans="1:36" ht="13" x14ac:dyDescent="0.2">
      <c r="A16" s="323"/>
      <c r="B16" s="110" t="s">
        <v>139</v>
      </c>
      <c r="C16" s="312" t="s">
        <v>140</v>
      </c>
      <c r="D16" s="312"/>
      <c r="E16" s="312"/>
      <c r="F16" s="312"/>
      <c r="G16" s="312"/>
      <c r="H16" s="312"/>
      <c r="I16" s="111">
        <v>2</v>
      </c>
      <c r="J16" s="112"/>
      <c r="K16" s="334" t="s">
        <v>141</v>
      </c>
      <c r="L16" s="334"/>
      <c r="M16" s="334"/>
      <c r="N16" s="334"/>
      <c r="O16" s="335"/>
      <c r="P16" s="112"/>
      <c r="Q16" s="334" t="s">
        <v>142</v>
      </c>
      <c r="R16" s="334"/>
      <c r="S16" s="334"/>
      <c r="T16" s="334"/>
      <c r="U16" s="334"/>
      <c r="V16" s="334"/>
      <c r="W16" s="335"/>
      <c r="X16" s="112"/>
      <c r="Y16" s="334" t="s">
        <v>143</v>
      </c>
      <c r="Z16" s="334"/>
      <c r="AA16" s="334"/>
      <c r="AB16" s="334"/>
      <c r="AC16" s="334"/>
      <c r="AD16" s="335"/>
      <c r="AE16" s="113" t="str">
        <f t="shared" ref="AE16" si="0">IF(AND(J16="",P16="",X16=""),"─",IF(AND(X16="",P16=""),I16,IF(X16="",I16*$U$11,I16*$AC$11)))</f>
        <v>─</v>
      </c>
      <c r="AF16" s="116" t="s">
        <v>144</v>
      </c>
    </row>
    <row r="17" spans="1:32" ht="13" x14ac:dyDescent="0.2">
      <c r="A17" s="323"/>
      <c r="B17" s="110" t="s">
        <v>145</v>
      </c>
      <c r="C17" s="312" t="s">
        <v>146</v>
      </c>
      <c r="D17" s="312"/>
      <c r="E17" s="312"/>
      <c r="F17" s="312"/>
      <c r="G17" s="312"/>
      <c r="H17" s="312"/>
      <c r="I17" s="111">
        <v>2</v>
      </c>
      <c r="J17" s="369"/>
      <c r="K17" s="370"/>
      <c r="L17" s="370"/>
      <c r="M17" s="370"/>
      <c r="N17" s="370"/>
      <c r="O17" s="370"/>
      <c r="P17" s="370"/>
      <c r="Q17" s="370"/>
      <c r="R17" s="370"/>
      <c r="S17" s="370"/>
      <c r="T17" s="370"/>
      <c r="U17" s="370"/>
      <c r="V17" s="370"/>
      <c r="W17" s="371"/>
      <c r="X17" s="112"/>
      <c r="Y17" s="334" t="s">
        <v>147</v>
      </c>
      <c r="Z17" s="334"/>
      <c r="AA17" s="334"/>
      <c r="AB17" s="334"/>
      <c r="AC17" s="334"/>
      <c r="AD17" s="335"/>
      <c r="AE17" s="113" t="str">
        <f>IF(X17="","─",I17*$AC$11)</f>
        <v>─</v>
      </c>
      <c r="AF17" s="117" t="s">
        <v>148</v>
      </c>
    </row>
    <row r="18" spans="1:32" ht="13" x14ac:dyDescent="0.2">
      <c r="A18" s="323"/>
      <c r="B18" s="110" t="s">
        <v>149</v>
      </c>
      <c r="C18" s="312" t="s">
        <v>150</v>
      </c>
      <c r="D18" s="312"/>
      <c r="E18" s="312"/>
      <c r="F18" s="312"/>
      <c r="G18" s="312"/>
      <c r="H18" s="312"/>
      <c r="I18" s="111">
        <v>1</v>
      </c>
      <c r="J18" s="112"/>
      <c r="K18" s="334" t="s">
        <v>151</v>
      </c>
      <c r="L18" s="334"/>
      <c r="M18" s="334"/>
      <c r="N18" s="334"/>
      <c r="O18" s="335"/>
      <c r="P18" s="369"/>
      <c r="Q18" s="370"/>
      <c r="R18" s="370"/>
      <c r="S18" s="370"/>
      <c r="T18" s="370"/>
      <c r="U18" s="370"/>
      <c r="V18" s="370"/>
      <c r="W18" s="370"/>
      <c r="X18" s="370"/>
      <c r="Y18" s="370"/>
      <c r="Z18" s="370"/>
      <c r="AA18" s="370"/>
      <c r="AB18" s="370"/>
      <c r="AC18" s="370"/>
      <c r="AD18" s="371"/>
      <c r="AE18" s="113" t="str">
        <f>IF(J18="","─",I18)</f>
        <v>─</v>
      </c>
      <c r="AF18" s="115" t="s">
        <v>152</v>
      </c>
    </row>
    <row r="19" spans="1:32" ht="13" x14ac:dyDescent="0.2">
      <c r="A19" s="323"/>
      <c r="B19" s="110" t="s">
        <v>153</v>
      </c>
      <c r="C19" s="339" t="s">
        <v>154</v>
      </c>
      <c r="D19" s="340"/>
      <c r="E19" s="340"/>
      <c r="F19" s="340"/>
      <c r="G19" s="340"/>
      <c r="H19" s="341"/>
      <c r="I19" s="111">
        <v>1</v>
      </c>
      <c r="J19" s="112"/>
      <c r="K19" s="334" t="s">
        <v>151</v>
      </c>
      <c r="L19" s="334"/>
      <c r="M19" s="334"/>
      <c r="N19" s="334"/>
      <c r="O19" s="335"/>
      <c r="P19" s="112"/>
      <c r="Q19" s="334"/>
      <c r="R19" s="334"/>
      <c r="S19" s="334"/>
      <c r="T19" s="334"/>
      <c r="U19" s="334"/>
      <c r="V19" s="334"/>
      <c r="W19" s="335"/>
      <c r="X19" s="112"/>
      <c r="Y19" s="334"/>
      <c r="Z19" s="334"/>
      <c r="AA19" s="334"/>
      <c r="AB19" s="334"/>
      <c r="AC19" s="334"/>
      <c r="AD19" s="335"/>
      <c r="AE19" s="113" t="str">
        <f>IF(AND(J19="",P19="",X19=""),"─",IF(AND(X19="",P19=""),I19,IF(X19="",I19*$U$11,I19*$AC$11)))</f>
        <v>─</v>
      </c>
      <c r="AF19" s="115" t="s">
        <v>155</v>
      </c>
    </row>
    <row r="20" spans="1:32" ht="27" customHeight="1" x14ac:dyDescent="0.2">
      <c r="A20" s="323"/>
      <c r="B20" s="110" t="s">
        <v>156</v>
      </c>
      <c r="C20" s="339" t="s">
        <v>157</v>
      </c>
      <c r="D20" s="340"/>
      <c r="E20" s="340"/>
      <c r="F20" s="340"/>
      <c r="G20" s="340"/>
      <c r="H20" s="341"/>
      <c r="I20" s="111">
        <v>1</v>
      </c>
      <c r="J20" s="112"/>
      <c r="K20" s="334" t="s">
        <v>158</v>
      </c>
      <c r="L20" s="334"/>
      <c r="M20" s="334"/>
      <c r="N20" s="334"/>
      <c r="O20" s="335"/>
      <c r="P20" s="112"/>
      <c r="Q20" s="334" t="s">
        <v>159</v>
      </c>
      <c r="R20" s="334"/>
      <c r="S20" s="334"/>
      <c r="T20" s="334"/>
      <c r="U20" s="334"/>
      <c r="V20" s="334"/>
      <c r="W20" s="335"/>
      <c r="X20" s="112"/>
      <c r="Y20" s="334" t="s">
        <v>160</v>
      </c>
      <c r="Z20" s="334"/>
      <c r="AA20" s="334"/>
      <c r="AB20" s="334"/>
      <c r="AC20" s="334"/>
      <c r="AD20" s="335"/>
      <c r="AE20" s="113" t="str">
        <f t="shared" ref="AE20:AE25" si="1">IF(AND(J20="",P20="",X20=""),"─",IF(AND(X20="",P20=""),I20,IF(X20="",I20*$U$11,I20*$AC$11)))</f>
        <v>─</v>
      </c>
      <c r="AF20" s="115" t="s">
        <v>161</v>
      </c>
    </row>
    <row r="21" spans="1:32" ht="27" customHeight="1" x14ac:dyDescent="0.2">
      <c r="A21" s="323"/>
      <c r="B21" s="110" t="s">
        <v>162</v>
      </c>
      <c r="C21" s="339" t="s">
        <v>163</v>
      </c>
      <c r="D21" s="340"/>
      <c r="E21" s="340"/>
      <c r="F21" s="340"/>
      <c r="G21" s="340"/>
      <c r="H21" s="341"/>
      <c r="I21" s="111">
        <v>1</v>
      </c>
      <c r="J21" s="112"/>
      <c r="K21" s="334" t="s">
        <v>164</v>
      </c>
      <c r="L21" s="334"/>
      <c r="M21" s="334"/>
      <c r="N21" s="334"/>
      <c r="O21" s="335"/>
      <c r="P21" s="112"/>
      <c r="Q21" s="334" t="s">
        <v>165</v>
      </c>
      <c r="R21" s="334"/>
      <c r="S21" s="334"/>
      <c r="T21" s="334"/>
      <c r="U21" s="334"/>
      <c r="V21" s="334"/>
      <c r="W21" s="335"/>
      <c r="X21" s="112"/>
      <c r="Y21" s="334" t="s">
        <v>166</v>
      </c>
      <c r="Z21" s="334"/>
      <c r="AA21" s="334"/>
      <c r="AB21" s="334"/>
      <c r="AC21" s="334"/>
      <c r="AD21" s="335"/>
      <c r="AE21" s="113" t="str">
        <f t="shared" si="1"/>
        <v>─</v>
      </c>
      <c r="AF21" s="115" t="s">
        <v>167</v>
      </c>
    </row>
    <row r="22" spans="1:32" ht="13" x14ac:dyDescent="0.2">
      <c r="A22" s="373"/>
      <c r="B22" s="110" t="s">
        <v>168</v>
      </c>
      <c r="C22" s="339" t="s">
        <v>169</v>
      </c>
      <c r="D22" s="340"/>
      <c r="E22" s="340"/>
      <c r="F22" s="340"/>
      <c r="G22" s="340"/>
      <c r="H22" s="341"/>
      <c r="I22" s="111">
        <v>1</v>
      </c>
      <c r="J22" s="112"/>
      <c r="K22" s="334" t="s">
        <v>170</v>
      </c>
      <c r="L22" s="334"/>
      <c r="M22" s="334"/>
      <c r="N22" s="334"/>
      <c r="O22" s="335"/>
      <c r="P22" s="112"/>
      <c r="Q22" s="334" t="s">
        <v>171</v>
      </c>
      <c r="R22" s="334"/>
      <c r="S22" s="334"/>
      <c r="T22" s="334"/>
      <c r="U22" s="334"/>
      <c r="V22" s="334"/>
      <c r="W22" s="335"/>
      <c r="X22" s="112"/>
      <c r="Y22" s="334" t="s">
        <v>172</v>
      </c>
      <c r="Z22" s="334"/>
      <c r="AA22" s="334"/>
      <c r="AB22" s="334"/>
      <c r="AC22" s="334"/>
      <c r="AD22" s="335"/>
      <c r="AE22" s="113" t="str">
        <f t="shared" si="1"/>
        <v>─</v>
      </c>
      <c r="AF22" s="115"/>
    </row>
    <row r="23" spans="1:32" ht="13" x14ac:dyDescent="0.2">
      <c r="A23" s="373"/>
      <c r="B23" s="110" t="s">
        <v>173</v>
      </c>
      <c r="C23" s="339" t="s">
        <v>174</v>
      </c>
      <c r="D23" s="340"/>
      <c r="E23" s="340"/>
      <c r="F23" s="340"/>
      <c r="G23" s="340"/>
      <c r="H23" s="341"/>
      <c r="I23" s="111">
        <v>2</v>
      </c>
      <c r="J23" s="112"/>
      <c r="K23" s="334" t="s">
        <v>175</v>
      </c>
      <c r="L23" s="334"/>
      <c r="M23" s="334"/>
      <c r="N23" s="334"/>
      <c r="O23" s="335"/>
      <c r="P23" s="366"/>
      <c r="Q23" s="367"/>
      <c r="R23" s="367"/>
      <c r="S23" s="367"/>
      <c r="T23" s="367"/>
      <c r="U23" s="367"/>
      <c r="V23" s="367"/>
      <c r="W23" s="368"/>
      <c r="X23" s="112"/>
      <c r="Y23" s="334" t="s">
        <v>176</v>
      </c>
      <c r="Z23" s="334"/>
      <c r="AA23" s="334"/>
      <c r="AB23" s="334"/>
      <c r="AC23" s="334"/>
      <c r="AD23" s="335"/>
      <c r="AE23" s="113" t="str">
        <f t="shared" si="1"/>
        <v>─</v>
      </c>
      <c r="AF23" s="115"/>
    </row>
    <row r="24" spans="1:32" ht="13" x14ac:dyDescent="0.2">
      <c r="A24" s="373"/>
      <c r="B24" s="110" t="s">
        <v>177</v>
      </c>
      <c r="C24" s="339" t="s">
        <v>178</v>
      </c>
      <c r="D24" s="340"/>
      <c r="E24" s="340"/>
      <c r="F24" s="340"/>
      <c r="G24" s="340"/>
      <c r="H24" s="341"/>
      <c r="I24" s="111">
        <v>1</v>
      </c>
      <c r="J24" s="112"/>
      <c r="K24" s="334" t="s">
        <v>170</v>
      </c>
      <c r="L24" s="334"/>
      <c r="M24" s="334"/>
      <c r="N24" s="334"/>
      <c r="O24" s="335"/>
      <c r="P24" s="112"/>
      <c r="Q24" s="334" t="s">
        <v>171</v>
      </c>
      <c r="R24" s="334"/>
      <c r="S24" s="334"/>
      <c r="T24" s="334"/>
      <c r="U24" s="334"/>
      <c r="V24" s="334"/>
      <c r="W24" s="335"/>
      <c r="X24" s="112"/>
      <c r="Y24" s="334" t="s">
        <v>172</v>
      </c>
      <c r="Z24" s="334"/>
      <c r="AA24" s="334"/>
      <c r="AB24" s="334"/>
      <c r="AC24" s="334"/>
      <c r="AD24" s="335"/>
      <c r="AE24" s="113" t="str">
        <f t="shared" si="1"/>
        <v>─</v>
      </c>
      <c r="AF24" s="115"/>
    </row>
    <row r="25" spans="1:32" ht="13.5" thickBot="1" x14ac:dyDescent="0.25">
      <c r="A25" s="324"/>
      <c r="B25" s="118" t="s">
        <v>179</v>
      </c>
      <c r="C25" s="316" t="s">
        <v>180</v>
      </c>
      <c r="D25" s="316"/>
      <c r="E25" s="316"/>
      <c r="F25" s="316"/>
      <c r="G25" s="316"/>
      <c r="H25" s="316"/>
      <c r="I25" s="119">
        <v>1</v>
      </c>
      <c r="J25" s="120"/>
      <c r="K25" s="358" t="s">
        <v>181</v>
      </c>
      <c r="L25" s="358"/>
      <c r="M25" s="358"/>
      <c r="N25" s="358"/>
      <c r="O25" s="359"/>
      <c r="P25" s="120"/>
      <c r="Q25" s="358" t="s">
        <v>182</v>
      </c>
      <c r="R25" s="358"/>
      <c r="S25" s="358"/>
      <c r="T25" s="358"/>
      <c r="U25" s="358"/>
      <c r="V25" s="358"/>
      <c r="W25" s="359"/>
      <c r="X25" s="120"/>
      <c r="Y25" s="358" t="s">
        <v>183</v>
      </c>
      <c r="Z25" s="358"/>
      <c r="AA25" s="358"/>
      <c r="AB25" s="358"/>
      <c r="AC25" s="358"/>
      <c r="AD25" s="359"/>
      <c r="AE25" s="113" t="str">
        <f t="shared" si="1"/>
        <v>─</v>
      </c>
      <c r="AF25" s="121" t="s">
        <v>184</v>
      </c>
    </row>
    <row r="26" spans="1:32" ht="13.5" thickTop="1" x14ac:dyDescent="0.2">
      <c r="A26" s="342" t="s">
        <v>185</v>
      </c>
      <c r="B26" s="122" t="s">
        <v>186</v>
      </c>
      <c r="C26" s="345" t="s">
        <v>187</v>
      </c>
      <c r="D26" s="346"/>
      <c r="E26" s="346"/>
      <c r="F26" s="346"/>
      <c r="G26" s="346"/>
      <c r="H26" s="347"/>
      <c r="I26" s="123">
        <v>2</v>
      </c>
      <c r="J26" s="124"/>
      <c r="K26" s="348" t="s">
        <v>188</v>
      </c>
      <c r="L26" s="348"/>
      <c r="M26" s="348"/>
      <c r="N26" s="348"/>
      <c r="O26" s="349"/>
      <c r="P26" s="125" t="s">
        <v>189</v>
      </c>
      <c r="Q26" s="125"/>
      <c r="R26" s="125"/>
      <c r="S26" s="125"/>
      <c r="T26" s="126"/>
      <c r="U26" s="127"/>
      <c r="V26" s="127"/>
      <c r="W26" s="126" t="s">
        <v>190</v>
      </c>
      <c r="X26" s="128"/>
      <c r="Y26" s="125"/>
      <c r="Z26" s="125"/>
      <c r="AA26" s="125"/>
      <c r="AB26" s="125"/>
      <c r="AC26" s="125"/>
      <c r="AD26" s="129"/>
      <c r="AE26" s="130" t="str">
        <f t="shared" ref="AE26:AE64" si="2">IF(J26="","─",I26*X26)</f>
        <v>─</v>
      </c>
      <c r="AF26" s="115" t="s">
        <v>191</v>
      </c>
    </row>
    <row r="27" spans="1:32" ht="13" x14ac:dyDescent="0.2">
      <c r="A27" s="343"/>
      <c r="B27" s="110" t="s">
        <v>192</v>
      </c>
      <c r="C27" s="361" t="s">
        <v>193</v>
      </c>
      <c r="D27" s="362"/>
      <c r="E27" s="362"/>
      <c r="F27" s="362"/>
      <c r="G27" s="362"/>
      <c r="H27" s="363"/>
      <c r="I27" s="131">
        <v>1</v>
      </c>
      <c r="J27" s="112"/>
      <c r="K27" s="334" t="s">
        <v>188</v>
      </c>
      <c r="L27" s="334"/>
      <c r="M27" s="334"/>
      <c r="N27" s="334"/>
      <c r="O27" s="335"/>
      <c r="P27" s="132" t="s">
        <v>59</v>
      </c>
      <c r="Q27" s="132"/>
      <c r="R27" s="132"/>
      <c r="S27" s="132"/>
      <c r="T27" s="133"/>
      <c r="U27" s="134"/>
      <c r="V27" s="134"/>
      <c r="W27" s="133" t="s">
        <v>194</v>
      </c>
      <c r="X27" s="135"/>
      <c r="Y27" s="132"/>
      <c r="Z27" s="132"/>
      <c r="AA27" s="132"/>
      <c r="AB27" s="132"/>
      <c r="AC27" s="132"/>
      <c r="AD27" s="136"/>
      <c r="AE27" s="113" t="str">
        <f t="shared" si="2"/>
        <v>─</v>
      </c>
      <c r="AF27" s="115" t="s">
        <v>195</v>
      </c>
    </row>
    <row r="28" spans="1:32" ht="13" x14ac:dyDescent="0.2">
      <c r="A28" s="343"/>
      <c r="B28" s="110" t="s">
        <v>196</v>
      </c>
      <c r="C28" s="336" t="s">
        <v>197</v>
      </c>
      <c r="D28" s="337"/>
      <c r="E28" s="337"/>
      <c r="F28" s="337"/>
      <c r="G28" s="337"/>
      <c r="H28" s="338"/>
      <c r="I28" s="131">
        <v>1</v>
      </c>
      <c r="J28" s="112"/>
      <c r="K28" s="334" t="s">
        <v>188</v>
      </c>
      <c r="L28" s="334"/>
      <c r="M28" s="334"/>
      <c r="N28" s="334"/>
      <c r="O28" s="335"/>
      <c r="P28" s="132" t="s">
        <v>198</v>
      </c>
      <c r="Q28" s="137"/>
      <c r="R28" s="137"/>
      <c r="S28" s="137"/>
      <c r="T28" s="137"/>
      <c r="U28" s="137"/>
      <c r="V28" s="137"/>
      <c r="W28" s="137"/>
      <c r="X28" s="137"/>
      <c r="Y28" s="137"/>
      <c r="Z28" s="137"/>
      <c r="AA28" s="137"/>
      <c r="AB28" s="137"/>
      <c r="AC28" s="137"/>
      <c r="AD28" s="138"/>
      <c r="AE28" s="113" t="str">
        <f>IF(J28="","─",I28)</f>
        <v>─</v>
      </c>
      <c r="AF28" s="115" t="s">
        <v>199</v>
      </c>
    </row>
    <row r="29" spans="1:32" ht="13" x14ac:dyDescent="0.2">
      <c r="A29" s="343"/>
      <c r="B29" s="110" t="s">
        <v>200</v>
      </c>
      <c r="C29" s="336" t="s">
        <v>201</v>
      </c>
      <c r="D29" s="337"/>
      <c r="E29" s="337"/>
      <c r="F29" s="337"/>
      <c r="G29" s="337"/>
      <c r="H29" s="338"/>
      <c r="I29" s="131">
        <v>1</v>
      </c>
      <c r="J29" s="112"/>
      <c r="K29" s="334" t="s">
        <v>188</v>
      </c>
      <c r="L29" s="334"/>
      <c r="M29" s="334"/>
      <c r="N29" s="334"/>
      <c r="O29" s="335"/>
      <c r="P29" s="132" t="s">
        <v>202</v>
      </c>
      <c r="Q29" s="132"/>
      <c r="R29" s="132"/>
      <c r="S29" s="132"/>
      <c r="T29" s="133"/>
      <c r="U29" s="134"/>
      <c r="V29" s="134"/>
      <c r="W29" s="133" t="s">
        <v>194</v>
      </c>
      <c r="X29" s="135"/>
      <c r="Y29" s="132"/>
      <c r="Z29" s="132"/>
      <c r="AA29" s="132"/>
      <c r="AB29" s="132"/>
      <c r="AC29" s="132"/>
      <c r="AD29" s="136"/>
      <c r="AE29" s="113" t="str">
        <f t="shared" si="2"/>
        <v>─</v>
      </c>
      <c r="AF29" s="115" t="s">
        <v>203</v>
      </c>
    </row>
    <row r="30" spans="1:32" ht="13" x14ac:dyDescent="0.2">
      <c r="A30" s="343"/>
      <c r="B30" s="110" t="s">
        <v>204</v>
      </c>
      <c r="C30" s="336" t="s">
        <v>205</v>
      </c>
      <c r="D30" s="337"/>
      <c r="E30" s="337"/>
      <c r="F30" s="337"/>
      <c r="G30" s="337"/>
      <c r="H30" s="338"/>
      <c r="I30" s="131">
        <v>1</v>
      </c>
      <c r="J30" s="112"/>
      <c r="K30" s="334" t="s">
        <v>188</v>
      </c>
      <c r="L30" s="334"/>
      <c r="M30" s="334"/>
      <c r="N30" s="334"/>
      <c r="O30" s="335"/>
      <c r="P30" s="132" t="s">
        <v>206</v>
      </c>
      <c r="Q30" s="137"/>
      <c r="R30" s="137"/>
      <c r="S30" s="137"/>
      <c r="T30" s="137"/>
      <c r="U30" s="137"/>
      <c r="V30" s="137"/>
      <c r="W30" s="137"/>
      <c r="X30" s="137"/>
      <c r="Y30" s="137"/>
      <c r="Z30" s="137"/>
      <c r="AA30" s="137"/>
      <c r="AB30" s="137"/>
      <c r="AC30" s="137"/>
      <c r="AD30" s="139"/>
      <c r="AE30" s="113" t="str">
        <f>IF(J30="","─",I30)</f>
        <v>─</v>
      </c>
      <c r="AF30" s="115" t="s">
        <v>207</v>
      </c>
    </row>
    <row r="31" spans="1:32" ht="13" x14ac:dyDescent="0.2">
      <c r="A31" s="343"/>
      <c r="B31" s="110" t="s">
        <v>208</v>
      </c>
      <c r="C31" s="336" t="s">
        <v>209</v>
      </c>
      <c r="D31" s="337"/>
      <c r="E31" s="337"/>
      <c r="F31" s="337"/>
      <c r="G31" s="337"/>
      <c r="H31" s="338"/>
      <c r="I31" s="131">
        <v>2</v>
      </c>
      <c r="J31" s="112"/>
      <c r="K31" s="334" t="s">
        <v>188</v>
      </c>
      <c r="L31" s="334"/>
      <c r="M31" s="334"/>
      <c r="N31" s="334"/>
      <c r="O31" s="335"/>
      <c r="P31" s="132" t="s">
        <v>210</v>
      </c>
      <c r="Q31" s="137"/>
      <c r="R31" s="137"/>
      <c r="S31" s="137"/>
      <c r="T31" s="137"/>
      <c r="U31" s="137"/>
      <c r="V31" s="137"/>
      <c r="W31" s="133" t="s">
        <v>211</v>
      </c>
      <c r="X31" s="135"/>
      <c r="Y31" s="132"/>
      <c r="Z31" s="132"/>
      <c r="AA31" s="132"/>
      <c r="AB31" s="132"/>
      <c r="AC31" s="132"/>
      <c r="AD31" s="136"/>
      <c r="AE31" s="113" t="str">
        <f t="shared" si="2"/>
        <v>─</v>
      </c>
      <c r="AF31" s="115" t="s">
        <v>212</v>
      </c>
    </row>
    <row r="32" spans="1:32" ht="13" x14ac:dyDescent="0.2">
      <c r="A32" s="343"/>
      <c r="B32" s="110" t="s">
        <v>213</v>
      </c>
      <c r="C32" s="339" t="s">
        <v>214</v>
      </c>
      <c r="D32" s="340"/>
      <c r="E32" s="340"/>
      <c r="F32" s="340"/>
      <c r="G32" s="340"/>
      <c r="H32" s="341"/>
      <c r="I32" s="111">
        <v>1</v>
      </c>
      <c r="J32" s="112"/>
      <c r="K32" s="334" t="s">
        <v>188</v>
      </c>
      <c r="L32" s="334"/>
      <c r="M32" s="334"/>
      <c r="N32" s="334"/>
      <c r="O32" s="335"/>
      <c r="P32" s="132" t="s">
        <v>215</v>
      </c>
      <c r="Q32" s="132"/>
      <c r="R32" s="132"/>
      <c r="S32" s="132"/>
      <c r="T32" s="133"/>
      <c r="U32" s="134"/>
      <c r="V32" s="134"/>
      <c r="W32" s="133" t="s">
        <v>216</v>
      </c>
      <c r="X32" s="135"/>
      <c r="Y32" s="132"/>
      <c r="Z32" s="132"/>
      <c r="AA32" s="132"/>
      <c r="AB32" s="132"/>
      <c r="AC32" s="132"/>
      <c r="AD32" s="136"/>
      <c r="AE32" s="113" t="str">
        <f t="shared" si="2"/>
        <v>─</v>
      </c>
      <c r="AF32" s="115" t="s">
        <v>217</v>
      </c>
    </row>
    <row r="33" spans="1:32" ht="13" x14ac:dyDescent="0.2">
      <c r="A33" s="343"/>
      <c r="B33" s="110" t="s">
        <v>218</v>
      </c>
      <c r="C33" s="339" t="s">
        <v>219</v>
      </c>
      <c r="D33" s="340"/>
      <c r="E33" s="340"/>
      <c r="F33" s="340"/>
      <c r="G33" s="340"/>
      <c r="H33" s="341"/>
      <c r="I33" s="111">
        <v>1</v>
      </c>
      <c r="J33" s="112"/>
      <c r="K33" s="334" t="s">
        <v>188</v>
      </c>
      <c r="L33" s="334"/>
      <c r="M33" s="334"/>
      <c r="N33" s="334"/>
      <c r="O33" s="335"/>
      <c r="P33" s="132" t="s">
        <v>202</v>
      </c>
      <c r="Q33" s="132"/>
      <c r="R33" s="132"/>
      <c r="S33" s="132"/>
      <c r="T33" s="133"/>
      <c r="U33" s="134"/>
      <c r="V33" s="134"/>
      <c r="W33" s="133" t="s">
        <v>194</v>
      </c>
      <c r="X33" s="135"/>
      <c r="Y33" s="132"/>
      <c r="Z33" s="132"/>
      <c r="AA33" s="132"/>
      <c r="AB33" s="132"/>
      <c r="AC33" s="132"/>
      <c r="AD33" s="136"/>
      <c r="AE33" s="113" t="str">
        <f t="shared" si="2"/>
        <v>─</v>
      </c>
      <c r="AF33" s="115" t="s">
        <v>220</v>
      </c>
    </row>
    <row r="34" spans="1:32" ht="13" x14ac:dyDescent="0.2">
      <c r="A34" s="343"/>
      <c r="B34" s="110" t="s">
        <v>221</v>
      </c>
      <c r="C34" s="339" t="s">
        <v>222</v>
      </c>
      <c r="D34" s="340"/>
      <c r="E34" s="340"/>
      <c r="F34" s="340"/>
      <c r="G34" s="340"/>
      <c r="H34" s="341"/>
      <c r="I34" s="111">
        <v>1</v>
      </c>
      <c r="J34" s="112"/>
      <c r="K34" s="334" t="s">
        <v>188</v>
      </c>
      <c r="L34" s="334"/>
      <c r="M34" s="334"/>
      <c r="N34" s="334"/>
      <c r="O34" s="335"/>
      <c r="P34" s="132" t="s">
        <v>59</v>
      </c>
      <c r="Q34" s="132"/>
      <c r="R34" s="132"/>
      <c r="S34" s="132"/>
      <c r="T34" s="133"/>
      <c r="U34" s="134"/>
      <c r="V34" s="134"/>
      <c r="W34" s="133" t="s">
        <v>216</v>
      </c>
      <c r="X34" s="135"/>
      <c r="Y34" s="132"/>
      <c r="Z34" s="132"/>
      <c r="AA34" s="132"/>
      <c r="AB34" s="132"/>
      <c r="AC34" s="132"/>
      <c r="AD34" s="136"/>
      <c r="AE34" s="113" t="str">
        <f t="shared" si="2"/>
        <v>─</v>
      </c>
      <c r="AF34" s="115" t="s">
        <v>223</v>
      </c>
    </row>
    <row r="35" spans="1:32" ht="13" x14ac:dyDescent="0.2">
      <c r="A35" s="343"/>
      <c r="B35" s="110" t="s">
        <v>224</v>
      </c>
      <c r="C35" s="339" t="s">
        <v>225</v>
      </c>
      <c r="D35" s="340"/>
      <c r="E35" s="340"/>
      <c r="F35" s="340"/>
      <c r="G35" s="340"/>
      <c r="H35" s="341"/>
      <c r="I35" s="111">
        <v>1</v>
      </c>
      <c r="J35" s="112"/>
      <c r="K35" s="334" t="s">
        <v>188</v>
      </c>
      <c r="L35" s="334"/>
      <c r="M35" s="334"/>
      <c r="N35" s="334"/>
      <c r="O35" s="335"/>
      <c r="P35" s="132" t="s">
        <v>215</v>
      </c>
      <c r="Q35" s="132"/>
      <c r="R35" s="132"/>
      <c r="S35" s="132"/>
      <c r="T35" s="133"/>
      <c r="U35" s="134"/>
      <c r="V35" s="134"/>
      <c r="W35" s="133" t="s">
        <v>216</v>
      </c>
      <c r="X35" s="135"/>
      <c r="Y35" s="132"/>
      <c r="Z35" s="132"/>
      <c r="AA35" s="132"/>
      <c r="AB35" s="132"/>
      <c r="AC35" s="132"/>
      <c r="AD35" s="136"/>
      <c r="AE35" s="113" t="str">
        <f t="shared" si="2"/>
        <v>─</v>
      </c>
      <c r="AF35" s="109" t="s">
        <v>226</v>
      </c>
    </row>
    <row r="36" spans="1:32" ht="13" x14ac:dyDescent="0.2">
      <c r="A36" s="343"/>
      <c r="B36" s="110" t="s">
        <v>227</v>
      </c>
      <c r="C36" s="339" t="s">
        <v>228</v>
      </c>
      <c r="D36" s="340"/>
      <c r="E36" s="340"/>
      <c r="F36" s="340"/>
      <c r="G36" s="340"/>
      <c r="H36" s="341"/>
      <c r="I36" s="111">
        <v>1</v>
      </c>
      <c r="J36" s="112"/>
      <c r="K36" s="334" t="s">
        <v>188</v>
      </c>
      <c r="L36" s="334"/>
      <c r="M36" s="334"/>
      <c r="N36" s="334"/>
      <c r="O36" s="335"/>
      <c r="P36" s="132" t="s">
        <v>215</v>
      </c>
      <c r="Q36" s="132"/>
      <c r="R36" s="132"/>
      <c r="S36" s="132"/>
      <c r="T36" s="133"/>
      <c r="U36" s="134"/>
      <c r="V36" s="134"/>
      <c r="W36" s="133" t="s">
        <v>194</v>
      </c>
      <c r="X36" s="135"/>
      <c r="Y36" s="132"/>
      <c r="Z36" s="132"/>
      <c r="AA36" s="132"/>
      <c r="AB36" s="132"/>
      <c r="AC36" s="132"/>
      <c r="AD36" s="136"/>
      <c r="AE36" s="113" t="str">
        <f t="shared" si="2"/>
        <v>─</v>
      </c>
      <c r="AF36" s="115" t="s">
        <v>229</v>
      </c>
    </row>
    <row r="37" spans="1:32" ht="13.5" thickBot="1" x14ac:dyDescent="0.25">
      <c r="A37" s="344"/>
      <c r="B37" s="118" t="s">
        <v>230</v>
      </c>
      <c r="C37" s="316" t="s">
        <v>231</v>
      </c>
      <c r="D37" s="316"/>
      <c r="E37" s="316"/>
      <c r="F37" s="316"/>
      <c r="G37" s="316"/>
      <c r="H37" s="316"/>
      <c r="I37" s="119">
        <v>1</v>
      </c>
      <c r="J37" s="120"/>
      <c r="K37" s="358" t="s">
        <v>188</v>
      </c>
      <c r="L37" s="358"/>
      <c r="M37" s="358"/>
      <c r="N37" s="358"/>
      <c r="O37" s="359"/>
      <c r="P37" s="140" t="s">
        <v>232</v>
      </c>
      <c r="Q37" s="141"/>
      <c r="R37" s="141"/>
      <c r="S37" s="141"/>
      <c r="T37" s="141"/>
      <c r="U37" s="141"/>
      <c r="V37" s="141"/>
      <c r="W37" s="142" t="s">
        <v>233</v>
      </c>
      <c r="X37" s="143"/>
      <c r="Y37" s="140"/>
      <c r="Z37" s="140"/>
      <c r="AA37" s="140"/>
      <c r="AB37" s="140"/>
      <c r="AC37" s="140"/>
      <c r="AD37" s="144"/>
      <c r="AE37" s="145" t="str">
        <f t="shared" si="2"/>
        <v>─</v>
      </c>
      <c r="AF37" s="109" t="s">
        <v>234</v>
      </c>
    </row>
    <row r="38" spans="1:32" ht="13.5" thickTop="1" x14ac:dyDescent="0.2">
      <c r="A38" s="322" t="s">
        <v>235</v>
      </c>
      <c r="B38" s="122" t="s">
        <v>236</v>
      </c>
      <c r="C38" s="365" t="s">
        <v>237</v>
      </c>
      <c r="D38" s="365"/>
      <c r="E38" s="365"/>
      <c r="F38" s="365"/>
      <c r="G38" s="365"/>
      <c r="H38" s="365"/>
      <c r="I38" s="146">
        <v>1</v>
      </c>
      <c r="J38" s="124"/>
      <c r="K38" s="348" t="s">
        <v>188</v>
      </c>
      <c r="L38" s="348"/>
      <c r="M38" s="348"/>
      <c r="N38" s="348"/>
      <c r="O38" s="349"/>
      <c r="P38" s="125" t="s">
        <v>238</v>
      </c>
      <c r="Q38" s="147"/>
      <c r="R38" s="147"/>
      <c r="S38" s="147"/>
      <c r="T38" s="147"/>
      <c r="U38" s="147"/>
      <c r="V38" s="147"/>
      <c r="W38" s="126" t="s">
        <v>239</v>
      </c>
      <c r="X38" s="128"/>
      <c r="Y38" s="125"/>
      <c r="Z38" s="125"/>
      <c r="AA38" s="125"/>
      <c r="AB38" s="125"/>
      <c r="AC38" s="125"/>
      <c r="AD38" s="129"/>
      <c r="AE38" s="130" t="str">
        <f t="shared" si="2"/>
        <v>─</v>
      </c>
      <c r="AF38" s="109" t="s">
        <v>240</v>
      </c>
    </row>
    <row r="39" spans="1:32" ht="13" x14ac:dyDescent="0.2">
      <c r="A39" s="323"/>
      <c r="B39" s="110" t="s">
        <v>241</v>
      </c>
      <c r="C39" s="336" t="s">
        <v>242</v>
      </c>
      <c r="D39" s="337"/>
      <c r="E39" s="337"/>
      <c r="F39" s="337"/>
      <c r="G39" s="337"/>
      <c r="H39" s="338"/>
      <c r="I39" s="131">
        <v>2</v>
      </c>
      <c r="J39" s="112"/>
      <c r="K39" s="334" t="s">
        <v>188</v>
      </c>
      <c r="L39" s="334"/>
      <c r="M39" s="334"/>
      <c r="N39" s="334"/>
      <c r="O39" s="335"/>
      <c r="P39" s="132" t="s">
        <v>215</v>
      </c>
      <c r="Q39" s="137"/>
      <c r="R39" s="137"/>
      <c r="S39" s="137"/>
      <c r="T39" s="137"/>
      <c r="U39" s="137"/>
      <c r="V39" s="137"/>
      <c r="W39" s="133" t="s">
        <v>243</v>
      </c>
      <c r="X39" s="135"/>
      <c r="Y39" s="137"/>
      <c r="Z39" s="137"/>
      <c r="AA39" s="137"/>
      <c r="AB39" s="137"/>
      <c r="AC39" s="137"/>
      <c r="AD39" s="138"/>
      <c r="AE39" s="113" t="str">
        <f t="shared" si="2"/>
        <v>─</v>
      </c>
      <c r="AF39" s="115" t="s">
        <v>244</v>
      </c>
    </row>
    <row r="40" spans="1:32" ht="13" x14ac:dyDescent="0.2">
      <c r="A40" s="323"/>
      <c r="B40" s="110" t="s">
        <v>245</v>
      </c>
      <c r="C40" s="312" t="s">
        <v>246</v>
      </c>
      <c r="D40" s="312"/>
      <c r="E40" s="312"/>
      <c r="F40" s="312"/>
      <c r="G40" s="312"/>
      <c r="H40" s="312"/>
      <c r="I40" s="111">
        <v>1</v>
      </c>
      <c r="J40" s="112"/>
      <c r="K40" s="334" t="s">
        <v>188</v>
      </c>
      <c r="L40" s="334"/>
      <c r="M40" s="334"/>
      <c r="N40" s="334"/>
      <c r="O40" s="335"/>
      <c r="P40" s="132" t="s">
        <v>210</v>
      </c>
      <c r="Q40" s="132"/>
      <c r="R40" s="132"/>
      <c r="S40" s="132"/>
      <c r="T40" s="77"/>
      <c r="U40" s="77"/>
      <c r="V40" s="77"/>
      <c r="W40" s="133" t="s">
        <v>247</v>
      </c>
      <c r="X40" s="135"/>
      <c r="Y40" s="132"/>
      <c r="Z40" s="132"/>
      <c r="AA40" s="132"/>
      <c r="AB40" s="132"/>
      <c r="AC40" s="132"/>
      <c r="AD40" s="136"/>
      <c r="AE40" s="113" t="str">
        <f t="shared" si="2"/>
        <v>─</v>
      </c>
      <c r="AF40" s="109" t="s">
        <v>248</v>
      </c>
    </row>
    <row r="41" spans="1:32" ht="13" x14ac:dyDescent="0.2">
      <c r="A41" s="323"/>
      <c r="B41" s="110" t="s">
        <v>249</v>
      </c>
      <c r="C41" s="339" t="s">
        <v>250</v>
      </c>
      <c r="D41" s="340"/>
      <c r="E41" s="340"/>
      <c r="F41" s="340"/>
      <c r="G41" s="340"/>
      <c r="H41" s="341"/>
      <c r="I41" s="111">
        <v>2</v>
      </c>
      <c r="J41" s="112"/>
      <c r="K41" s="334" t="s">
        <v>188</v>
      </c>
      <c r="L41" s="334"/>
      <c r="M41" s="334"/>
      <c r="N41" s="334"/>
      <c r="O41" s="335"/>
      <c r="P41" s="132" t="s">
        <v>210</v>
      </c>
      <c r="Q41" s="132"/>
      <c r="R41" s="132"/>
      <c r="S41" s="132"/>
      <c r="T41" s="77"/>
      <c r="U41" s="77"/>
      <c r="V41" s="77"/>
      <c r="W41" s="133" t="s">
        <v>251</v>
      </c>
      <c r="X41" s="135"/>
      <c r="Y41" s="132"/>
      <c r="Z41" s="132"/>
      <c r="AA41" s="132"/>
      <c r="AB41" s="132"/>
      <c r="AC41" s="132"/>
      <c r="AD41" s="136"/>
      <c r="AE41" s="113" t="str">
        <f t="shared" si="2"/>
        <v>─</v>
      </c>
      <c r="AF41" s="115" t="s">
        <v>252</v>
      </c>
    </row>
    <row r="42" spans="1:32" ht="13" x14ac:dyDescent="0.2">
      <c r="A42" s="323"/>
      <c r="B42" s="110" t="s">
        <v>253</v>
      </c>
      <c r="C42" s="339" t="s">
        <v>254</v>
      </c>
      <c r="D42" s="340"/>
      <c r="E42" s="340"/>
      <c r="F42" s="340"/>
      <c r="G42" s="340"/>
      <c r="H42" s="341"/>
      <c r="I42" s="111">
        <v>1</v>
      </c>
      <c r="J42" s="112"/>
      <c r="K42" s="334" t="s">
        <v>188</v>
      </c>
      <c r="L42" s="334"/>
      <c r="M42" s="334"/>
      <c r="N42" s="334"/>
      <c r="O42" s="335"/>
      <c r="P42" s="132" t="s">
        <v>255</v>
      </c>
      <c r="Q42" s="132"/>
      <c r="R42" s="132"/>
      <c r="S42" s="132"/>
      <c r="T42" s="77"/>
      <c r="U42" s="77"/>
      <c r="V42" s="77"/>
      <c r="W42" s="133" t="s">
        <v>256</v>
      </c>
      <c r="X42" s="135"/>
      <c r="Y42" s="132"/>
      <c r="Z42" s="132"/>
      <c r="AA42" s="132"/>
      <c r="AB42" s="132"/>
      <c r="AC42" s="132"/>
      <c r="AD42" s="136"/>
      <c r="AE42" s="113" t="str">
        <f t="shared" si="2"/>
        <v>─</v>
      </c>
      <c r="AF42" s="115" t="s">
        <v>257</v>
      </c>
    </row>
    <row r="43" spans="1:32" ht="13" x14ac:dyDescent="0.2">
      <c r="A43" s="323"/>
      <c r="B43" s="110" t="s">
        <v>258</v>
      </c>
      <c r="C43" s="339" t="s">
        <v>259</v>
      </c>
      <c r="D43" s="340"/>
      <c r="E43" s="340"/>
      <c r="F43" s="340"/>
      <c r="G43" s="340"/>
      <c r="H43" s="341"/>
      <c r="I43" s="111">
        <v>2</v>
      </c>
      <c r="J43" s="112"/>
      <c r="K43" s="334" t="s">
        <v>188</v>
      </c>
      <c r="L43" s="334"/>
      <c r="M43" s="334"/>
      <c r="N43" s="334"/>
      <c r="O43" s="335"/>
      <c r="P43" s="132" t="s">
        <v>215</v>
      </c>
      <c r="Q43" s="132"/>
      <c r="R43" s="132"/>
      <c r="S43" s="132"/>
      <c r="T43" s="77"/>
      <c r="U43" s="77"/>
      <c r="V43" s="77"/>
      <c r="W43" s="133" t="s">
        <v>256</v>
      </c>
      <c r="X43" s="135"/>
      <c r="Y43" s="132"/>
      <c r="Z43" s="132"/>
      <c r="AA43" s="132"/>
      <c r="AB43" s="132"/>
      <c r="AC43" s="132"/>
      <c r="AD43" s="136"/>
      <c r="AE43" s="113" t="str">
        <f t="shared" si="2"/>
        <v>─</v>
      </c>
      <c r="AF43" s="115" t="s">
        <v>260</v>
      </c>
    </row>
    <row r="44" spans="1:32" ht="13" x14ac:dyDescent="0.2">
      <c r="A44" s="323"/>
      <c r="B44" s="110" t="s">
        <v>261</v>
      </c>
      <c r="C44" s="360" t="s">
        <v>262</v>
      </c>
      <c r="D44" s="360"/>
      <c r="E44" s="360"/>
      <c r="F44" s="360"/>
      <c r="G44" s="360"/>
      <c r="H44" s="360"/>
      <c r="I44" s="111">
        <v>1</v>
      </c>
      <c r="J44" s="112"/>
      <c r="K44" s="334" t="s">
        <v>188</v>
      </c>
      <c r="L44" s="334"/>
      <c r="M44" s="334"/>
      <c r="N44" s="334"/>
      <c r="O44" s="335"/>
      <c r="P44" s="132" t="s">
        <v>232</v>
      </c>
      <c r="Q44" s="132"/>
      <c r="R44" s="132"/>
      <c r="S44" s="132"/>
      <c r="T44" s="77"/>
      <c r="U44" s="77"/>
      <c r="V44" s="77"/>
      <c r="W44" s="133" t="s">
        <v>263</v>
      </c>
      <c r="X44" s="135"/>
      <c r="Y44" s="132"/>
      <c r="Z44" s="132"/>
      <c r="AA44" s="132"/>
      <c r="AB44" s="132"/>
      <c r="AC44" s="132"/>
      <c r="AD44" s="136"/>
      <c r="AE44" s="113" t="str">
        <f t="shared" si="2"/>
        <v>─</v>
      </c>
      <c r="AF44" s="114" t="s">
        <v>264</v>
      </c>
    </row>
    <row r="45" spans="1:32" ht="13" x14ac:dyDescent="0.2">
      <c r="A45" s="323"/>
      <c r="B45" s="110" t="s">
        <v>265</v>
      </c>
      <c r="C45" s="360" t="s">
        <v>266</v>
      </c>
      <c r="D45" s="360"/>
      <c r="E45" s="360"/>
      <c r="F45" s="360"/>
      <c r="G45" s="360"/>
      <c r="H45" s="360"/>
      <c r="I45" s="111">
        <v>1</v>
      </c>
      <c r="J45" s="112"/>
      <c r="K45" s="334" t="s">
        <v>188</v>
      </c>
      <c r="L45" s="334"/>
      <c r="M45" s="334"/>
      <c r="N45" s="334"/>
      <c r="O45" s="335"/>
      <c r="P45" s="132" t="s">
        <v>59</v>
      </c>
      <c r="Q45" s="132"/>
      <c r="R45" s="132"/>
      <c r="S45" s="132"/>
      <c r="T45" s="77"/>
      <c r="U45" s="77"/>
      <c r="V45" s="77"/>
      <c r="W45" s="133" t="s">
        <v>247</v>
      </c>
      <c r="X45" s="135"/>
      <c r="Y45" s="132"/>
      <c r="Z45" s="132"/>
      <c r="AA45" s="132"/>
      <c r="AB45" s="132"/>
      <c r="AC45" s="132"/>
      <c r="AD45" s="136"/>
      <c r="AE45" s="113" t="str">
        <f t="shared" si="2"/>
        <v>─</v>
      </c>
      <c r="AF45" s="114" t="s">
        <v>267</v>
      </c>
    </row>
    <row r="46" spans="1:32" ht="13" x14ac:dyDescent="0.2">
      <c r="A46" s="323"/>
      <c r="B46" s="110" t="s">
        <v>268</v>
      </c>
      <c r="C46" s="360" t="s">
        <v>269</v>
      </c>
      <c r="D46" s="360"/>
      <c r="E46" s="360"/>
      <c r="F46" s="360"/>
      <c r="G46" s="360"/>
      <c r="H46" s="360"/>
      <c r="I46" s="111">
        <v>1</v>
      </c>
      <c r="J46" s="112"/>
      <c r="K46" s="334" t="s">
        <v>188</v>
      </c>
      <c r="L46" s="334"/>
      <c r="M46" s="334"/>
      <c r="N46" s="334"/>
      <c r="O46" s="335"/>
      <c r="P46" s="132" t="s">
        <v>232</v>
      </c>
      <c r="Q46" s="132"/>
      <c r="R46" s="132"/>
      <c r="S46" s="132"/>
      <c r="T46" s="77"/>
      <c r="U46" s="77"/>
      <c r="V46" s="77"/>
      <c r="W46" s="133" t="s">
        <v>270</v>
      </c>
      <c r="X46" s="135"/>
      <c r="Y46" s="132"/>
      <c r="Z46" s="132"/>
      <c r="AA46" s="132"/>
      <c r="AB46" s="132"/>
      <c r="AC46" s="132"/>
      <c r="AD46" s="136"/>
      <c r="AE46" s="113" t="str">
        <f t="shared" si="2"/>
        <v>─</v>
      </c>
      <c r="AF46" s="114" t="s">
        <v>271</v>
      </c>
    </row>
    <row r="47" spans="1:32" ht="13" x14ac:dyDescent="0.2">
      <c r="A47" s="323"/>
      <c r="B47" s="110" t="s">
        <v>272</v>
      </c>
      <c r="C47" s="360" t="s">
        <v>273</v>
      </c>
      <c r="D47" s="360"/>
      <c r="E47" s="360"/>
      <c r="F47" s="360"/>
      <c r="G47" s="360"/>
      <c r="H47" s="360"/>
      <c r="I47" s="111">
        <v>1</v>
      </c>
      <c r="J47" s="112"/>
      <c r="K47" s="334" t="s">
        <v>188</v>
      </c>
      <c r="L47" s="334"/>
      <c r="M47" s="334"/>
      <c r="N47" s="334"/>
      <c r="O47" s="335"/>
      <c r="P47" s="132" t="s">
        <v>210</v>
      </c>
      <c r="Q47" s="132"/>
      <c r="R47" s="132"/>
      <c r="S47" s="132"/>
      <c r="T47" s="77"/>
      <c r="U47" s="77"/>
      <c r="V47" s="77"/>
      <c r="W47" s="133" t="s">
        <v>274</v>
      </c>
      <c r="X47" s="135"/>
      <c r="Y47" s="132"/>
      <c r="Z47" s="132"/>
      <c r="AA47" s="132"/>
      <c r="AB47" s="132"/>
      <c r="AC47" s="132"/>
      <c r="AD47" s="136"/>
      <c r="AE47" s="113" t="str">
        <f t="shared" si="2"/>
        <v>─</v>
      </c>
      <c r="AF47" s="114" t="s">
        <v>275</v>
      </c>
    </row>
    <row r="48" spans="1:32" ht="13" x14ac:dyDescent="0.2">
      <c r="A48" s="323"/>
      <c r="B48" s="110" t="s">
        <v>276</v>
      </c>
      <c r="C48" s="360" t="s">
        <v>277</v>
      </c>
      <c r="D48" s="360"/>
      <c r="E48" s="360"/>
      <c r="F48" s="360"/>
      <c r="G48" s="360"/>
      <c r="H48" s="360"/>
      <c r="I48" s="111">
        <v>1</v>
      </c>
      <c r="J48" s="112"/>
      <c r="K48" s="334" t="s">
        <v>188</v>
      </c>
      <c r="L48" s="334"/>
      <c r="M48" s="334"/>
      <c r="N48" s="334"/>
      <c r="O48" s="335"/>
      <c r="P48" s="132" t="s">
        <v>232</v>
      </c>
      <c r="Q48" s="132"/>
      <c r="R48" s="132"/>
      <c r="S48" s="132"/>
      <c r="T48" s="77"/>
      <c r="U48" s="77"/>
      <c r="V48" s="77"/>
      <c r="W48" s="133" t="s">
        <v>278</v>
      </c>
      <c r="X48" s="135"/>
      <c r="Y48" s="132"/>
      <c r="Z48" s="132"/>
      <c r="AA48" s="132"/>
      <c r="AB48" s="132"/>
      <c r="AC48" s="132"/>
      <c r="AD48" s="136"/>
      <c r="AE48" s="113" t="str">
        <f t="shared" si="2"/>
        <v>─</v>
      </c>
      <c r="AF48" s="114" t="s">
        <v>279</v>
      </c>
    </row>
    <row r="49" spans="1:32" ht="13" x14ac:dyDescent="0.2">
      <c r="A49" s="323"/>
      <c r="B49" s="110" t="s">
        <v>280</v>
      </c>
      <c r="C49" s="360" t="s">
        <v>281</v>
      </c>
      <c r="D49" s="360"/>
      <c r="E49" s="360"/>
      <c r="F49" s="360"/>
      <c r="G49" s="360"/>
      <c r="H49" s="360"/>
      <c r="I49" s="111">
        <v>1</v>
      </c>
      <c r="J49" s="112"/>
      <c r="K49" s="334" t="s">
        <v>188</v>
      </c>
      <c r="L49" s="334"/>
      <c r="M49" s="334"/>
      <c r="N49" s="334"/>
      <c r="O49" s="335"/>
      <c r="P49" s="132" t="s">
        <v>282</v>
      </c>
      <c r="Q49" s="132"/>
      <c r="R49" s="132"/>
      <c r="S49" s="132"/>
      <c r="T49" s="77"/>
      <c r="U49" s="77"/>
      <c r="V49" s="77"/>
      <c r="W49" s="133" t="s">
        <v>278</v>
      </c>
      <c r="X49" s="135"/>
      <c r="Y49" s="132"/>
      <c r="Z49" s="132"/>
      <c r="AA49" s="132"/>
      <c r="AB49" s="132"/>
      <c r="AC49" s="132"/>
      <c r="AD49" s="136"/>
      <c r="AE49" s="113" t="str">
        <f t="shared" si="2"/>
        <v>─</v>
      </c>
      <c r="AF49" s="114" t="s">
        <v>283</v>
      </c>
    </row>
    <row r="50" spans="1:32" ht="13" x14ac:dyDescent="0.2">
      <c r="A50" s="323"/>
      <c r="B50" s="110" t="s">
        <v>284</v>
      </c>
      <c r="C50" s="360" t="s">
        <v>285</v>
      </c>
      <c r="D50" s="360"/>
      <c r="E50" s="360"/>
      <c r="F50" s="360"/>
      <c r="G50" s="360"/>
      <c r="H50" s="360"/>
      <c r="I50" s="111">
        <v>1</v>
      </c>
      <c r="J50" s="112"/>
      <c r="K50" s="334" t="s">
        <v>188</v>
      </c>
      <c r="L50" s="334"/>
      <c r="M50" s="334"/>
      <c r="N50" s="334"/>
      <c r="O50" s="335"/>
      <c r="P50" s="132" t="s">
        <v>189</v>
      </c>
      <c r="Q50" s="132"/>
      <c r="R50" s="132"/>
      <c r="S50" s="132"/>
      <c r="T50" s="77"/>
      <c r="U50" s="77"/>
      <c r="V50" s="77"/>
      <c r="W50" s="133" t="s">
        <v>278</v>
      </c>
      <c r="X50" s="135"/>
      <c r="Y50" s="132"/>
      <c r="Z50" s="132"/>
      <c r="AA50" s="132"/>
      <c r="AB50" s="132"/>
      <c r="AC50" s="132"/>
      <c r="AD50" s="136"/>
      <c r="AE50" s="113" t="str">
        <f t="shared" si="2"/>
        <v>─</v>
      </c>
      <c r="AF50" s="114" t="s">
        <v>286</v>
      </c>
    </row>
    <row r="51" spans="1:32" ht="13" x14ac:dyDescent="0.2">
      <c r="A51" s="323"/>
      <c r="B51" s="110" t="s">
        <v>287</v>
      </c>
      <c r="C51" s="360" t="s">
        <v>288</v>
      </c>
      <c r="D51" s="360"/>
      <c r="E51" s="360"/>
      <c r="F51" s="360"/>
      <c r="G51" s="360"/>
      <c r="H51" s="360"/>
      <c r="I51" s="111">
        <v>1</v>
      </c>
      <c r="J51" s="112"/>
      <c r="K51" s="334" t="s">
        <v>188</v>
      </c>
      <c r="L51" s="334"/>
      <c r="M51" s="334"/>
      <c r="N51" s="334"/>
      <c r="O51" s="335"/>
      <c r="P51" s="132" t="s">
        <v>215</v>
      </c>
      <c r="Q51" s="132"/>
      <c r="R51" s="132"/>
      <c r="S51" s="132"/>
      <c r="T51" s="77"/>
      <c r="U51" s="77"/>
      <c r="V51" s="77"/>
      <c r="W51" s="133" t="s">
        <v>247</v>
      </c>
      <c r="X51" s="135"/>
      <c r="Y51" s="132"/>
      <c r="Z51" s="132"/>
      <c r="AA51" s="132"/>
      <c r="AB51" s="132"/>
      <c r="AC51" s="132"/>
      <c r="AD51" s="136"/>
      <c r="AE51" s="113" t="str">
        <f t="shared" si="2"/>
        <v>─</v>
      </c>
      <c r="AF51" s="114" t="s">
        <v>289</v>
      </c>
    </row>
    <row r="52" spans="1:32" ht="13" x14ac:dyDescent="0.2">
      <c r="A52" s="323"/>
      <c r="B52" s="110" t="s">
        <v>290</v>
      </c>
      <c r="C52" s="360" t="s">
        <v>291</v>
      </c>
      <c r="D52" s="360"/>
      <c r="E52" s="360"/>
      <c r="F52" s="360"/>
      <c r="G52" s="360"/>
      <c r="H52" s="360"/>
      <c r="I52" s="111">
        <v>1</v>
      </c>
      <c r="J52" s="112"/>
      <c r="K52" s="334" t="s">
        <v>188</v>
      </c>
      <c r="L52" s="334"/>
      <c r="M52" s="334"/>
      <c r="N52" s="334"/>
      <c r="O52" s="335"/>
      <c r="P52" s="132" t="s">
        <v>215</v>
      </c>
      <c r="Q52" s="132"/>
      <c r="R52" s="132"/>
      <c r="S52" s="132"/>
      <c r="T52" s="77"/>
      <c r="U52" s="77"/>
      <c r="V52" s="77"/>
      <c r="W52" s="133" t="s">
        <v>270</v>
      </c>
      <c r="X52" s="135"/>
      <c r="Y52" s="132"/>
      <c r="Z52" s="132"/>
      <c r="AA52" s="132"/>
      <c r="AB52" s="132"/>
      <c r="AC52" s="132"/>
      <c r="AD52" s="136"/>
      <c r="AE52" s="113" t="str">
        <f t="shared" si="2"/>
        <v>─</v>
      </c>
      <c r="AF52" s="114" t="s">
        <v>292</v>
      </c>
    </row>
    <row r="53" spans="1:32" ht="13" x14ac:dyDescent="0.2">
      <c r="A53" s="323"/>
      <c r="B53" s="110" t="s">
        <v>293</v>
      </c>
      <c r="C53" s="360" t="s">
        <v>294</v>
      </c>
      <c r="D53" s="360"/>
      <c r="E53" s="360"/>
      <c r="F53" s="360"/>
      <c r="G53" s="360"/>
      <c r="H53" s="360"/>
      <c r="I53" s="111">
        <v>1</v>
      </c>
      <c r="J53" s="112"/>
      <c r="K53" s="334" t="s">
        <v>188</v>
      </c>
      <c r="L53" s="334"/>
      <c r="M53" s="334"/>
      <c r="N53" s="334"/>
      <c r="O53" s="335"/>
      <c r="P53" s="132" t="s">
        <v>215</v>
      </c>
      <c r="Q53" s="132"/>
      <c r="R53" s="132"/>
      <c r="S53" s="132"/>
      <c r="T53" s="77"/>
      <c r="U53" s="77"/>
      <c r="V53" s="77"/>
      <c r="W53" s="133" t="s">
        <v>247</v>
      </c>
      <c r="X53" s="135"/>
      <c r="Y53" s="132"/>
      <c r="Z53" s="132"/>
      <c r="AA53" s="132"/>
      <c r="AB53" s="132"/>
      <c r="AC53" s="132"/>
      <c r="AD53" s="136"/>
      <c r="AE53" s="113" t="str">
        <f t="shared" si="2"/>
        <v>─</v>
      </c>
      <c r="AF53" s="114" t="s">
        <v>295</v>
      </c>
    </row>
    <row r="54" spans="1:32" ht="13" x14ac:dyDescent="0.2">
      <c r="A54" s="323"/>
      <c r="B54" s="110" t="s">
        <v>296</v>
      </c>
      <c r="C54" s="364" t="s">
        <v>297</v>
      </c>
      <c r="D54" s="364"/>
      <c r="E54" s="364"/>
      <c r="F54" s="364"/>
      <c r="G54" s="364"/>
      <c r="H54" s="364"/>
      <c r="I54" s="131">
        <v>1</v>
      </c>
      <c r="J54" s="112"/>
      <c r="K54" s="334" t="s">
        <v>188</v>
      </c>
      <c r="L54" s="334"/>
      <c r="M54" s="334"/>
      <c r="N54" s="334"/>
      <c r="O54" s="335"/>
      <c r="P54" s="132" t="s">
        <v>232</v>
      </c>
      <c r="Q54" s="132"/>
      <c r="R54" s="132"/>
      <c r="S54" s="132"/>
      <c r="T54" s="77"/>
      <c r="U54" s="77"/>
      <c r="V54" s="77"/>
      <c r="W54" s="133" t="s">
        <v>298</v>
      </c>
      <c r="X54" s="135"/>
      <c r="Y54" s="132"/>
      <c r="Z54" s="132"/>
      <c r="AA54" s="132"/>
      <c r="AB54" s="132"/>
      <c r="AC54" s="132"/>
      <c r="AD54" s="136"/>
      <c r="AE54" s="113" t="str">
        <f t="shared" si="2"/>
        <v>─</v>
      </c>
      <c r="AF54" s="109" t="s">
        <v>299</v>
      </c>
    </row>
    <row r="55" spans="1:32" ht="13" x14ac:dyDescent="0.2">
      <c r="A55" s="323"/>
      <c r="B55" s="110" t="s">
        <v>300</v>
      </c>
      <c r="C55" s="360" t="s">
        <v>301</v>
      </c>
      <c r="D55" s="360"/>
      <c r="E55" s="360"/>
      <c r="F55" s="360"/>
      <c r="G55" s="360"/>
      <c r="H55" s="360"/>
      <c r="I55" s="111">
        <v>1</v>
      </c>
      <c r="J55" s="112"/>
      <c r="K55" s="334" t="s">
        <v>188</v>
      </c>
      <c r="L55" s="334"/>
      <c r="M55" s="334"/>
      <c r="N55" s="334"/>
      <c r="O55" s="335"/>
      <c r="P55" s="132" t="s">
        <v>238</v>
      </c>
      <c r="Q55" s="132"/>
      <c r="R55" s="132"/>
      <c r="S55" s="132"/>
      <c r="T55" s="77"/>
      <c r="U55" s="77"/>
      <c r="V55" s="77"/>
      <c r="W55" s="133" t="s">
        <v>247</v>
      </c>
      <c r="X55" s="135"/>
      <c r="Y55" s="132"/>
      <c r="Z55" s="132"/>
      <c r="AA55" s="132"/>
      <c r="AB55" s="132"/>
      <c r="AC55" s="132"/>
      <c r="AD55" s="136"/>
      <c r="AE55" s="113" t="str">
        <f t="shared" si="2"/>
        <v>─</v>
      </c>
      <c r="AF55" s="114" t="s">
        <v>302</v>
      </c>
    </row>
    <row r="56" spans="1:32" ht="13" x14ac:dyDescent="0.2">
      <c r="A56" s="323"/>
      <c r="B56" s="110" t="s">
        <v>303</v>
      </c>
      <c r="C56" s="360" t="s">
        <v>304</v>
      </c>
      <c r="D56" s="360"/>
      <c r="E56" s="360"/>
      <c r="F56" s="360"/>
      <c r="G56" s="360"/>
      <c r="H56" s="360"/>
      <c r="I56" s="111">
        <v>1</v>
      </c>
      <c r="J56" s="112"/>
      <c r="K56" s="334" t="s">
        <v>188</v>
      </c>
      <c r="L56" s="334"/>
      <c r="M56" s="334"/>
      <c r="N56" s="334"/>
      <c r="O56" s="335"/>
      <c r="P56" s="132" t="s">
        <v>215</v>
      </c>
      <c r="Q56" s="132"/>
      <c r="R56" s="132"/>
      <c r="S56" s="132"/>
      <c r="T56" s="77"/>
      <c r="U56" s="77"/>
      <c r="V56" s="77"/>
      <c r="W56" s="133" t="s">
        <v>305</v>
      </c>
      <c r="X56" s="135"/>
      <c r="Y56" s="132"/>
      <c r="Z56" s="132"/>
      <c r="AA56" s="132"/>
      <c r="AB56" s="132"/>
      <c r="AC56" s="132"/>
      <c r="AD56" s="136"/>
      <c r="AE56" s="113" t="str">
        <f t="shared" si="2"/>
        <v>─</v>
      </c>
      <c r="AF56" s="114" t="s">
        <v>306</v>
      </c>
    </row>
    <row r="57" spans="1:32" ht="13" x14ac:dyDescent="0.2">
      <c r="A57" s="323"/>
      <c r="B57" s="110" t="s">
        <v>307</v>
      </c>
      <c r="C57" s="360" t="s">
        <v>308</v>
      </c>
      <c r="D57" s="360"/>
      <c r="E57" s="360"/>
      <c r="F57" s="360"/>
      <c r="G57" s="360"/>
      <c r="H57" s="360"/>
      <c r="I57" s="111">
        <v>1</v>
      </c>
      <c r="J57" s="112"/>
      <c r="K57" s="334" t="s">
        <v>188</v>
      </c>
      <c r="L57" s="334"/>
      <c r="M57" s="334"/>
      <c r="N57" s="334"/>
      <c r="O57" s="335"/>
      <c r="P57" s="132" t="s">
        <v>282</v>
      </c>
      <c r="Q57" s="132"/>
      <c r="R57" s="132"/>
      <c r="S57" s="132"/>
      <c r="T57" s="77"/>
      <c r="U57" s="77"/>
      <c r="V57" s="77"/>
      <c r="W57" s="133" t="s">
        <v>309</v>
      </c>
      <c r="X57" s="135"/>
      <c r="Y57" s="132"/>
      <c r="Z57" s="132"/>
      <c r="AA57" s="132"/>
      <c r="AB57" s="132"/>
      <c r="AC57" s="132"/>
      <c r="AD57" s="136"/>
      <c r="AE57" s="113" t="str">
        <f t="shared" si="2"/>
        <v>─</v>
      </c>
      <c r="AF57" s="114" t="s">
        <v>310</v>
      </c>
    </row>
    <row r="58" spans="1:32" ht="13" x14ac:dyDescent="0.2">
      <c r="A58" s="323"/>
      <c r="B58" s="110" t="s">
        <v>311</v>
      </c>
      <c r="C58" s="336" t="s">
        <v>312</v>
      </c>
      <c r="D58" s="337"/>
      <c r="E58" s="337"/>
      <c r="F58" s="337"/>
      <c r="G58" s="337"/>
      <c r="H58" s="338"/>
      <c r="I58" s="131">
        <v>1</v>
      </c>
      <c r="J58" s="112"/>
      <c r="K58" s="334" t="s">
        <v>188</v>
      </c>
      <c r="L58" s="334"/>
      <c r="M58" s="334"/>
      <c r="N58" s="334"/>
      <c r="O58" s="335"/>
      <c r="P58" s="132" t="s">
        <v>215</v>
      </c>
      <c r="Q58" s="132"/>
      <c r="R58" s="132"/>
      <c r="S58" s="132"/>
      <c r="T58" s="77"/>
      <c r="U58" s="77"/>
      <c r="V58" s="77"/>
      <c r="W58" s="133" t="s">
        <v>247</v>
      </c>
      <c r="X58" s="135"/>
      <c r="Y58" s="132"/>
      <c r="Z58" s="132"/>
      <c r="AA58" s="132"/>
      <c r="AB58" s="132"/>
      <c r="AC58" s="132"/>
      <c r="AD58" s="136"/>
      <c r="AE58" s="113" t="str">
        <f t="shared" si="2"/>
        <v>─</v>
      </c>
      <c r="AF58" s="115" t="s">
        <v>313</v>
      </c>
    </row>
    <row r="59" spans="1:32" ht="13" x14ac:dyDescent="0.2">
      <c r="A59" s="323"/>
      <c r="B59" s="110" t="s">
        <v>314</v>
      </c>
      <c r="C59" s="361" t="s">
        <v>315</v>
      </c>
      <c r="D59" s="362"/>
      <c r="E59" s="362"/>
      <c r="F59" s="362"/>
      <c r="G59" s="362"/>
      <c r="H59" s="363"/>
      <c r="I59" s="131">
        <v>1</v>
      </c>
      <c r="J59" s="112"/>
      <c r="K59" s="334" t="s">
        <v>188</v>
      </c>
      <c r="L59" s="334"/>
      <c r="M59" s="334"/>
      <c r="N59" s="334"/>
      <c r="O59" s="335"/>
      <c r="P59" s="132" t="s">
        <v>189</v>
      </c>
      <c r="Q59" s="132"/>
      <c r="R59" s="132"/>
      <c r="S59" s="132"/>
      <c r="T59" s="77"/>
      <c r="U59" s="77"/>
      <c r="V59" s="77"/>
      <c r="W59" s="133" t="s">
        <v>247</v>
      </c>
      <c r="X59" s="135"/>
      <c r="Y59" s="132"/>
      <c r="Z59" s="132"/>
      <c r="AA59" s="132"/>
      <c r="AB59" s="132"/>
      <c r="AC59" s="132"/>
      <c r="AD59" s="136"/>
      <c r="AE59" s="113" t="str">
        <f t="shared" si="2"/>
        <v>─</v>
      </c>
      <c r="AF59" s="115" t="s">
        <v>316</v>
      </c>
    </row>
    <row r="60" spans="1:32" ht="13" x14ac:dyDescent="0.2">
      <c r="A60" s="323"/>
      <c r="B60" s="110" t="s">
        <v>317</v>
      </c>
      <c r="C60" s="312" t="s">
        <v>318</v>
      </c>
      <c r="D60" s="312"/>
      <c r="E60" s="312"/>
      <c r="F60" s="312"/>
      <c r="G60" s="312"/>
      <c r="H60" s="312"/>
      <c r="I60" s="111">
        <v>1</v>
      </c>
      <c r="J60" s="112"/>
      <c r="K60" s="334" t="s">
        <v>188</v>
      </c>
      <c r="L60" s="334"/>
      <c r="M60" s="334"/>
      <c r="N60" s="334"/>
      <c r="O60" s="335"/>
      <c r="P60" s="132" t="s">
        <v>215</v>
      </c>
      <c r="Q60" s="132"/>
      <c r="R60" s="132"/>
      <c r="S60" s="132"/>
      <c r="T60" s="77"/>
      <c r="U60" s="77"/>
      <c r="V60" s="77"/>
      <c r="W60" s="133" t="s">
        <v>309</v>
      </c>
      <c r="X60" s="135"/>
      <c r="Y60" s="132"/>
      <c r="Z60" s="132"/>
      <c r="AA60" s="132"/>
      <c r="AB60" s="132"/>
      <c r="AC60" s="132"/>
      <c r="AD60" s="136"/>
      <c r="AE60" s="113" t="str">
        <f t="shared" si="2"/>
        <v>─</v>
      </c>
      <c r="AF60" s="114" t="s">
        <v>319</v>
      </c>
    </row>
    <row r="61" spans="1:32" ht="13" x14ac:dyDescent="0.2">
      <c r="A61" s="323"/>
      <c r="B61" s="110" t="s">
        <v>320</v>
      </c>
      <c r="C61" s="339" t="s">
        <v>321</v>
      </c>
      <c r="D61" s="340"/>
      <c r="E61" s="340"/>
      <c r="F61" s="340"/>
      <c r="G61" s="340"/>
      <c r="H61" s="341"/>
      <c r="I61" s="111">
        <v>1</v>
      </c>
      <c r="J61" s="112"/>
      <c r="K61" s="334" t="s">
        <v>188</v>
      </c>
      <c r="L61" s="334"/>
      <c r="M61" s="334"/>
      <c r="N61" s="334"/>
      <c r="O61" s="335"/>
      <c r="P61" s="132" t="s">
        <v>202</v>
      </c>
      <c r="Q61" s="132"/>
      <c r="R61" s="132"/>
      <c r="S61" s="132"/>
      <c r="T61" s="77"/>
      <c r="U61" s="77"/>
      <c r="V61" s="77"/>
      <c r="W61" s="133" t="s">
        <v>322</v>
      </c>
      <c r="X61" s="135"/>
      <c r="Y61" s="132"/>
      <c r="Z61" s="132"/>
      <c r="AA61" s="132"/>
      <c r="AB61" s="132"/>
      <c r="AC61" s="132"/>
      <c r="AD61" s="136"/>
      <c r="AE61" s="113" t="str">
        <f t="shared" si="2"/>
        <v>─</v>
      </c>
      <c r="AF61" s="114" t="s">
        <v>323</v>
      </c>
    </row>
    <row r="62" spans="1:32" ht="13.5" thickBot="1" x14ac:dyDescent="0.25">
      <c r="A62" s="324"/>
      <c r="B62" s="118" t="s">
        <v>324</v>
      </c>
      <c r="C62" s="355" t="s">
        <v>325</v>
      </c>
      <c r="D62" s="356"/>
      <c r="E62" s="356"/>
      <c r="F62" s="356"/>
      <c r="G62" s="356"/>
      <c r="H62" s="357"/>
      <c r="I62" s="119">
        <v>1</v>
      </c>
      <c r="J62" s="120"/>
      <c r="K62" s="358" t="s">
        <v>188</v>
      </c>
      <c r="L62" s="358"/>
      <c r="M62" s="358"/>
      <c r="N62" s="358"/>
      <c r="O62" s="359"/>
      <c r="P62" s="140" t="s">
        <v>215</v>
      </c>
      <c r="Q62" s="140"/>
      <c r="R62" s="140"/>
      <c r="S62" s="140"/>
      <c r="T62" s="148"/>
      <c r="U62" s="148"/>
      <c r="V62" s="148"/>
      <c r="W62" s="142" t="s">
        <v>309</v>
      </c>
      <c r="X62" s="143"/>
      <c r="Y62" s="140"/>
      <c r="Z62" s="140"/>
      <c r="AA62" s="140"/>
      <c r="AB62" s="140"/>
      <c r="AC62" s="140"/>
      <c r="AD62" s="144"/>
      <c r="AE62" s="145" t="str">
        <f t="shared" si="2"/>
        <v>─</v>
      </c>
      <c r="AF62" s="114" t="s">
        <v>326</v>
      </c>
    </row>
    <row r="63" spans="1:32" ht="13.5" customHeight="1" thickTop="1" x14ac:dyDescent="0.2">
      <c r="A63" s="342" t="s">
        <v>327</v>
      </c>
      <c r="B63" s="122" t="s">
        <v>328</v>
      </c>
      <c r="C63" s="345" t="s">
        <v>329</v>
      </c>
      <c r="D63" s="346"/>
      <c r="E63" s="346"/>
      <c r="F63" s="346"/>
      <c r="G63" s="346"/>
      <c r="H63" s="347"/>
      <c r="I63" s="123">
        <v>2</v>
      </c>
      <c r="J63" s="124"/>
      <c r="K63" s="348" t="s">
        <v>188</v>
      </c>
      <c r="L63" s="348"/>
      <c r="M63" s="348"/>
      <c r="N63" s="348"/>
      <c r="O63" s="349"/>
      <c r="P63" s="125" t="s">
        <v>282</v>
      </c>
      <c r="Q63" s="125"/>
      <c r="R63" s="125"/>
      <c r="S63" s="125"/>
      <c r="T63" s="149"/>
      <c r="U63" s="149"/>
      <c r="V63" s="149"/>
      <c r="W63" s="126" t="s">
        <v>330</v>
      </c>
      <c r="X63" s="128"/>
      <c r="Y63" s="125"/>
      <c r="Z63" s="125"/>
      <c r="AA63" s="125"/>
      <c r="AB63" s="125"/>
      <c r="AC63" s="125"/>
      <c r="AD63" s="129"/>
      <c r="AE63" s="130" t="str">
        <f t="shared" si="2"/>
        <v>─</v>
      </c>
      <c r="AF63" s="115" t="s">
        <v>331</v>
      </c>
    </row>
    <row r="64" spans="1:32" ht="13" x14ac:dyDescent="0.2">
      <c r="A64" s="343"/>
      <c r="B64" s="110" t="s">
        <v>332</v>
      </c>
      <c r="C64" s="336" t="s">
        <v>333</v>
      </c>
      <c r="D64" s="337"/>
      <c r="E64" s="337"/>
      <c r="F64" s="337"/>
      <c r="G64" s="337"/>
      <c r="H64" s="338"/>
      <c r="I64" s="131">
        <v>1</v>
      </c>
      <c r="J64" s="112"/>
      <c r="K64" s="334" t="s">
        <v>188</v>
      </c>
      <c r="L64" s="334"/>
      <c r="M64" s="334"/>
      <c r="N64" s="334"/>
      <c r="O64" s="335"/>
      <c r="P64" s="132" t="s">
        <v>215</v>
      </c>
      <c r="Q64" s="132"/>
      <c r="R64" s="132"/>
      <c r="S64" s="132"/>
      <c r="T64" s="77"/>
      <c r="U64" s="77"/>
      <c r="V64" s="77"/>
      <c r="W64" s="133" t="s">
        <v>330</v>
      </c>
      <c r="X64" s="135"/>
      <c r="Y64" s="132"/>
      <c r="Z64" s="132"/>
      <c r="AA64" s="132"/>
      <c r="AB64" s="132"/>
      <c r="AC64" s="132"/>
      <c r="AD64" s="136"/>
      <c r="AE64" s="113" t="str">
        <f t="shared" si="2"/>
        <v>─</v>
      </c>
      <c r="AF64" s="115" t="s">
        <v>334</v>
      </c>
    </row>
    <row r="65" spans="1:32" ht="13" x14ac:dyDescent="0.2">
      <c r="A65" s="343"/>
      <c r="B65" s="110" t="s">
        <v>335</v>
      </c>
      <c r="C65" s="336" t="s">
        <v>336</v>
      </c>
      <c r="D65" s="337"/>
      <c r="E65" s="337"/>
      <c r="F65" s="337"/>
      <c r="G65" s="337"/>
      <c r="H65" s="338"/>
      <c r="I65" s="131">
        <v>2</v>
      </c>
      <c r="J65" s="112"/>
      <c r="K65" s="334" t="s">
        <v>188</v>
      </c>
      <c r="L65" s="334"/>
      <c r="M65" s="334"/>
      <c r="N65" s="334"/>
      <c r="O65" s="335"/>
      <c r="P65" s="150"/>
      <c r="Q65" s="137"/>
      <c r="R65" s="137"/>
      <c r="S65" s="137"/>
      <c r="T65" s="137"/>
      <c r="U65" s="137"/>
      <c r="V65" s="137"/>
      <c r="W65" s="137"/>
      <c r="X65" s="151"/>
      <c r="Y65" s="137"/>
      <c r="Z65" s="137"/>
      <c r="AA65" s="137"/>
      <c r="AB65" s="137"/>
      <c r="AC65" s="137"/>
      <c r="AD65" s="138"/>
      <c r="AE65" s="113" t="str">
        <f>IF(J65="","─",I65)</f>
        <v>─</v>
      </c>
      <c r="AF65" s="115" t="s">
        <v>337</v>
      </c>
    </row>
    <row r="66" spans="1:32" ht="13" x14ac:dyDescent="0.2">
      <c r="A66" s="343"/>
      <c r="B66" s="110" t="s">
        <v>338</v>
      </c>
      <c r="C66" s="336" t="s">
        <v>339</v>
      </c>
      <c r="D66" s="337"/>
      <c r="E66" s="337"/>
      <c r="F66" s="337"/>
      <c r="G66" s="337"/>
      <c r="H66" s="338"/>
      <c r="I66" s="131">
        <v>1</v>
      </c>
      <c r="J66" s="112"/>
      <c r="K66" s="334" t="s">
        <v>188</v>
      </c>
      <c r="L66" s="334"/>
      <c r="M66" s="334"/>
      <c r="N66" s="334"/>
      <c r="O66" s="335"/>
      <c r="P66" s="150"/>
      <c r="Q66" s="137"/>
      <c r="R66" s="137"/>
      <c r="S66" s="137"/>
      <c r="T66" s="137"/>
      <c r="U66" s="137"/>
      <c r="V66" s="137"/>
      <c r="W66" s="137"/>
      <c r="X66" s="151"/>
      <c r="Y66" s="137"/>
      <c r="Z66" s="137"/>
      <c r="AA66" s="137"/>
      <c r="AB66" s="137"/>
      <c r="AC66" s="137"/>
      <c r="AD66" s="138"/>
      <c r="AE66" s="113" t="str">
        <f t="shared" ref="AE66:AE76" si="3">IF(J66="","─",I66)</f>
        <v>─</v>
      </c>
      <c r="AF66" s="115" t="s">
        <v>340</v>
      </c>
    </row>
    <row r="67" spans="1:32" ht="13" x14ac:dyDescent="0.2">
      <c r="A67" s="343"/>
      <c r="B67" s="110" t="s">
        <v>341</v>
      </c>
      <c r="C67" s="336" t="s">
        <v>342</v>
      </c>
      <c r="D67" s="337"/>
      <c r="E67" s="337"/>
      <c r="F67" s="337"/>
      <c r="G67" s="337"/>
      <c r="H67" s="338"/>
      <c r="I67" s="131">
        <v>1</v>
      </c>
      <c r="J67" s="112"/>
      <c r="K67" s="334" t="s">
        <v>188</v>
      </c>
      <c r="L67" s="334"/>
      <c r="M67" s="334"/>
      <c r="N67" s="334"/>
      <c r="O67" s="335"/>
      <c r="P67" s="150"/>
      <c r="Q67" s="137"/>
      <c r="R67" s="137"/>
      <c r="S67" s="137"/>
      <c r="T67" s="137"/>
      <c r="U67" s="137"/>
      <c r="V67" s="137"/>
      <c r="W67" s="137"/>
      <c r="X67" s="151"/>
      <c r="Y67" s="137"/>
      <c r="Z67" s="137"/>
      <c r="AA67" s="137"/>
      <c r="AB67" s="137"/>
      <c r="AC67" s="137"/>
      <c r="AD67" s="138"/>
      <c r="AE67" s="113" t="str">
        <f t="shared" si="3"/>
        <v>─</v>
      </c>
      <c r="AF67" s="115" t="s">
        <v>343</v>
      </c>
    </row>
    <row r="68" spans="1:32" ht="13" x14ac:dyDescent="0.2">
      <c r="A68" s="343"/>
      <c r="B68" s="110" t="s">
        <v>344</v>
      </c>
      <c r="C68" s="336" t="s">
        <v>345</v>
      </c>
      <c r="D68" s="337"/>
      <c r="E68" s="337"/>
      <c r="F68" s="337"/>
      <c r="G68" s="337"/>
      <c r="H68" s="338"/>
      <c r="I68" s="131">
        <v>1</v>
      </c>
      <c r="J68" s="112"/>
      <c r="K68" s="334" t="s">
        <v>188</v>
      </c>
      <c r="L68" s="334"/>
      <c r="M68" s="334"/>
      <c r="N68" s="334"/>
      <c r="O68" s="335"/>
      <c r="P68" s="150"/>
      <c r="Q68" s="137"/>
      <c r="R68" s="137"/>
      <c r="S68" s="137"/>
      <c r="T68" s="137"/>
      <c r="U68" s="137"/>
      <c r="V68" s="137"/>
      <c r="W68" s="137"/>
      <c r="X68" s="151"/>
      <c r="Y68" s="137"/>
      <c r="Z68" s="137"/>
      <c r="AA68" s="137"/>
      <c r="AB68" s="137"/>
      <c r="AC68" s="137"/>
      <c r="AD68" s="138"/>
      <c r="AE68" s="113" t="str">
        <f t="shared" si="3"/>
        <v>─</v>
      </c>
      <c r="AF68" s="115" t="s">
        <v>346</v>
      </c>
    </row>
    <row r="69" spans="1:32" ht="13" x14ac:dyDescent="0.2">
      <c r="A69" s="343"/>
      <c r="B69" s="110" t="s">
        <v>347</v>
      </c>
      <c r="C69" s="336" t="s">
        <v>348</v>
      </c>
      <c r="D69" s="337"/>
      <c r="E69" s="337"/>
      <c r="F69" s="337"/>
      <c r="G69" s="337"/>
      <c r="H69" s="338"/>
      <c r="I69" s="131">
        <v>2</v>
      </c>
      <c r="J69" s="112"/>
      <c r="K69" s="334" t="s">
        <v>188</v>
      </c>
      <c r="L69" s="334"/>
      <c r="M69" s="334"/>
      <c r="N69" s="334"/>
      <c r="O69" s="335"/>
      <c r="P69" s="150"/>
      <c r="Q69" s="137"/>
      <c r="R69" s="137"/>
      <c r="S69" s="137"/>
      <c r="T69" s="137"/>
      <c r="U69" s="137"/>
      <c r="V69" s="137"/>
      <c r="W69" s="137"/>
      <c r="X69" s="151"/>
      <c r="Y69" s="137"/>
      <c r="Z69" s="137"/>
      <c r="AA69" s="137"/>
      <c r="AB69" s="137"/>
      <c r="AC69" s="137"/>
      <c r="AD69" s="138"/>
      <c r="AE69" s="113" t="str">
        <f t="shared" si="3"/>
        <v>─</v>
      </c>
      <c r="AF69" s="115" t="s">
        <v>349</v>
      </c>
    </row>
    <row r="70" spans="1:32" ht="13" x14ac:dyDescent="0.2">
      <c r="A70" s="343"/>
      <c r="B70" s="110" t="s">
        <v>350</v>
      </c>
      <c r="C70" s="336" t="s">
        <v>351</v>
      </c>
      <c r="D70" s="337"/>
      <c r="E70" s="337"/>
      <c r="F70" s="337"/>
      <c r="G70" s="337"/>
      <c r="H70" s="338"/>
      <c r="I70" s="131">
        <v>1</v>
      </c>
      <c r="J70" s="112"/>
      <c r="K70" s="334" t="s">
        <v>188</v>
      </c>
      <c r="L70" s="334"/>
      <c r="M70" s="334"/>
      <c r="N70" s="334"/>
      <c r="O70" s="335"/>
      <c r="P70" s="150"/>
      <c r="Q70" s="137"/>
      <c r="R70" s="137"/>
      <c r="S70" s="137"/>
      <c r="T70" s="137"/>
      <c r="U70" s="137"/>
      <c r="V70" s="137"/>
      <c r="W70" s="137"/>
      <c r="X70" s="151"/>
      <c r="Y70" s="137"/>
      <c r="Z70" s="137"/>
      <c r="AA70" s="137"/>
      <c r="AB70" s="137"/>
      <c r="AC70" s="137"/>
      <c r="AD70" s="138"/>
      <c r="AE70" s="113" t="str">
        <f t="shared" si="3"/>
        <v>─</v>
      </c>
      <c r="AF70" s="115" t="s">
        <v>352</v>
      </c>
    </row>
    <row r="71" spans="1:32" ht="13" x14ac:dyDescent="0.2">
      <c r="A71" s="343"/>
      <c r="B71" s="110" t="s">
        <v>353</v>
      </c>
      <c r="C71" s="336" t="s">
        <v>354</v>
      </c>
      <c r="D71" s="337"/>
      <c r="E71" s="337"/>
      <c r="F71" s="337"/>
      <c r="G71" s="337"/>
      <c r="H71" s="338"/>
      <c r="I71" s="131">
        <v>1</v>
      </c>
      <c r="J71" s="112"/>
      <c r="K71" s="334" t="s">
        <v>188</v>
      </c>
      <c r="L71" s="334"/>
      <c r="M71" s="334"/>
      <c r="N71" s="334"/>
      <c r="O71" s="335"/>
      <c r="P71" s="150"/>
      <c r="Q71" s="137"/>
      <c r="R71" s="137"/>
      <c r="S71" s="137"/>
      <c r="T71" s="137"/>
      <c r="U71" s="137"/>
      <c r="V71" s="137"/>
      <c r="W71" s="137"/>
      <c r="X71" s="151"/>
      <c r="Y71" s="137"/>
      <c r="Z71" s="137"/>
      <c r="AA71" s="137"/>
      <c r="AB71" s="137"/>
      <c r="AC71" s="137"/>
      <c r="AD71" s="138"/>
      <c r="AE71" s="113" t="str">
        <f t="shared" si="3"/>
        <v>─</v>
      </c>
      <c r="AF71" s="115" t="s">
        <v>355</v>
      </c>
    </row>
    <row r="72" spans="1:32" ht="13" x14ac:dyDescent="0.2">
      <c r="A72" s="343"/>
      <c r="B72" s="110" t="s">
        <v>356</v>
      </c>
      <c r="C72" s="336" t="s">
        <v>357</v>
      </c>
      <c r="D72" s="337"/>
      <c r="E72" s="337"/>
      <c r="F72" s="337"/>
      <c r="G72" s="337"/>
      <c r="H72" s="338"/>
      <c r="I72" s="131">
        <v>1</v>
      </c>
      <c r="J72" s="112"/>
      <c r="K72" s="334" t="s">
        <v>188</v>
      </c>
      <c r="L72" s="334"/>
      <c r="M72" s="334"/>
      <c r="N72" s="334"/>
      <c r="O72" s="335"/>
      <c r="P72" s="150"/>
      <c r="Q72" s="137"/>
      <c r="R72" s="137"/>
      <c r="S72" s="137"/>
      <c r="T72" s="137"/>
      <c r="U72" s="137"/>
      <c r="V72" s="137"/>
      <c r="W72" s="137"/>
      <c r="X72" s="151"/>
      <c r="Y72" s="137"/>
      <c r="Z72" s="137"/>
      <c r="AA72" s="137"/>
      <c r="AB72" s="137"/>
      <c r="AC72" s="137"/>
      <c r="AD72" s="138"/>
      <c r="AE72" s="113" t="str">
        <f t="shared" si="3"/>
        <v>─</v>
      </c>
      <c r="AF72" s="115" t="s">
        <v>358</v>
      </c>
    </row>
    <row r="73" spans="1:32" ht="13" x14ac:dyDescent="0.2">
      <c r="A73" s="343"/>
      <c r="B73" s="110" t="s">
        <v>359</v>
      </c>
      <c r="C73" s="336" t="s">
        <v>360</v>
      </c>
      <c r="D73" s="337"/>
      <c r="E73" s="337"/>
      <c r="F73" s="337"/>
      <c r="G73" s="337"/>
      <c r="H73" s="338"/>
      <c r="I73" s="131">
        <v>3</v>
      </c>
      <c r="J73" s="112"/>
      <c r="K73" s="334" t="s">
        <v>188</v>
      </c>
      <c r="L73" s="334"/>
      <c r="M73" s="334"/>
      <c r="N73" s="334"/>
      <c r="O73" s="335"/>
      <c r="P73" s="150"/>
      <c r="Q73" s="137"/>
      <c r="R73" s="137"/>
      <c r="S73" s="137"/>
      <c r="T73" s="137"/>
      <c r="U73" s="137"/>
      <c r="V73" s="137"/>
      <c r="W73" s="137"/>
      <c r="X73" s="151"/>
      <c r="Y73" s="137"/>
      <c r="Z73" s="137"/>
      <c r="AA73" s="137"/>
      <c r="AB73" s="137"/>
      <c r="AC73" s="137"/>
      <c r="AD73" s="138"/>
      <c r="AE73" s="113" t="str">
        <f t="shared" si="3"/>
        <v>─</v>
      </c>
      <c r="AF73" s="115" t="s">
        <v>361</v>
      </c>
    </row>
    <row r="74" spans="1:32" ht="13" x14ac:dyDescent="0.2">
      <c r="A74" s="343"/>
      <c r="B74" s="110" t="s">
        <v>362</v>
      </c>
      <c r="C74" s="336" t="s">
        <v>363</v>
      </c>
      <c r="D74" s="337"/>
      <c r="E74" s="337"/>
      <c r="F74" s="337"/>
      <c r="G74" s="337"/>
      <c r="H74" s="338"/>
      <c r="I74" s="131">
        <v>3</v>
      </c>
      <c r="J74" s="112"/>
      <c r="K74" s="334" t="s">
        <v>188</v>
      </c>
      <c r="L74" s="334"/>
      <c r="M74" s="334"/>
      <c r="N74" s="334"/>
      <c r="O74" s="335"/>
      <c r="P74" s="150"/>
      <c r="Q74" s="137"/>
      <c r="R74" s="137"/>
      <c r="S74" s="137"/>
      <c r="T74" s="137"/>
      <c r="U74" s="137"/>
      <c r="V74" s="137"/>
      <c r="W74" s="137"/>
      <c r="X74" s="151"/>
      <c r="Y74" s="137"/>
      <c r="Z74" s="137"/>
      <c r="AA74" s="137"/>
      <c r="AB74" s="137"/>
      <c r="AC74" s="137"/>
      <c r="AD74" s="138"/>
      <c r="AE74" s="113" t="str">
        <f t="shared" si="3"/>
        <v>─</v>
      </c>
      <c r="AF74" s="115" t="s">
        <v>364</v>
      </c>
    </row>
    <row r="75" spans="1:32" ht="13" x14ac:dyDescent="0.2">
      <c r="A75" s="343"/>
      <c r="B75" s="110" t="s">
        <v>365</v>
      </c>
      <c r="C75" s="336" t="s">
        <v>366</v>
      </c>
      <c r="D75" s="337"/>
      <c r="E75" s="337"/>
      <c r="F75" s="337"/>
      <c r="G75" s="337"/>
      <c r="H75" s="338"/>
      <c r="I75" s="131">
        <v>1</v>
      </c>
      <c r="J75" s="112"/>
      <c r="K75" s="334" t="s">
        <v>188</v>
      </c>
      <c r="L75" s="334"/>
      <c r="M75" s="334"/>
      <c r="N75" s="334"/>
      <c r="O75" s="335"/>
      <c r="P75" s="150"/>
      <c r="Q75" s="137"/>
      <c r="R75" s="137"/>
      <c r="S75" s="137"/>
      <c r="T75" s="137"/>
      <c r="U75" s="137"/>
      <c r="V75" s="137"/>
      <c r="W75" s="137"/>
      <c r="X75" s="151"/>
      <c r="Y75" s="137"/>
      <c r="Z75" s="137"/>
      <c r="AA75" s="137"/>
      <c r="AB75" s="137"/>
      <c r="AC75" s="137"/>
      <c r="AD75" s="138"/>
      <c r="AE75" s="113" t="str">
        <f t="shared" si="3"/>
        <v>─</v>
      </c>
      <c r="AF75" s="115" t="s">
        <v>367</v>
      </c>
    </row>
    <row r="76" spans="1:32" ht="13.5" thickBot="1" x14ac:dyDescent="0.25">
      <c r="A76" s="344"/>
      <c r="B76" s="110" t="s">
        <v>368</v>
      </c>
      <c r="C76" s="350" t="s">
        <v>369</v>
      </c>
      <c r="D76" s="351"/>
      <c r="E76" s="351"/>
      <c r="F76" s="351"/>
      <c r="G76" s="351"/>
      <c r="H76" s="352"/>
      <c r="I76" s="152">
        <v>1</v>
      </c>
      <c r="J76" s="120"/>
      <c r="K76" s="353" t="s">
        <v>370</v>
      </c>
      <c r="L76" s="353"/>
      <c r="M76" s="353"/>
      <c r="N76" s="353"/>
      <c r="O76" s="354"/>
      <c r="P76" s="153"/>
      <c r="Q76" s="141"/>
      <c r="R76" s="141"/>
      <c r="S76" s="141"/>
      <c r="T76" s="141"/>
      <c r="U76" s="141"/>
      <c r="V76" s="141"/>
      <c r="W76" s="141"/>
      <c r="X76" s="140"/>
      <c r="Y76" s="154"/>
      <c r="Z76" s="154"/>
      <c r="AA76" s="154"/>
      <c r="AB76" s="154"/>
      <c r="AC76" s="154"/>
      <c r="AD76" s="155"/>
      <c r="AE76" s="145" t="str">
        <f t="shared" si="3"/>
        <v>─</v>
      </c>
      <c r="AF76" s="115" t="s">
        <v>371</v>
      </c>
    </row>
    <row r="77" spans="1:32" ht="13.5" thickTop="1" x14ac:dyDescent="0.2">
      <c r="A77" s="322" t="s">
        <v>372</v>
      </c>
      <c r="B77" s="122" t="s">
        <v>373</v>
      </c>
      <c r="C77" s="325" t="s">
        <v>374</v>
      </c>
      <c r="D77" s="325"/>
      <c r="E77" s="325"/>
      <c r="F77" s="325"/>
      <c r="G77" s="325"/>
      <c r="H77" s="325"/>
      <c r="I77" s="146">
        <v>1</v>
      </c>
      <c r="J77" s="112"/>
      <c r="K77" s="326" t="s">
        <v>375</v>
      </c>
      <c r="L77" s="326"/>
      <c r="M77" s="326"/>
      <c r="N77" s="326"/>
      <c r="O77" s="327"/>
      <c r="P77" s="112"/>
      <c r="Q77" s="326" t="s">
        <v>376</v>
      </c>
      <c r="R77" s="326"/>
      <c r="S77" s="326"/>
      <c r="T77" s="326"/>
      <c r="U77" s="326"/>
      <c r="V77" s="326"/>
      <c r="W77" s="327"/>
      <c r="X77" s="112"/>
      <c r="Y77" s="326" t="s">
        <v>377</v>
      </c>
      <c r="Z77" s="326"/>
      <c r="AA77" s="326"/>
      <c r="AB77" s="326"/>
      <c r="AC77" s="326"/>
      <c r="AD77" s="327"/>
      <c r="AE77" s="108" t="str">
        <f>IF(AND(J77="",P77="",X77=""),"─",IF(AND(X77="",P77=""),I77,IF(X77="",I77*$U$11,I77*$AC$11)))</f>
        <v>─</v>
      </c>
      <c r="AF77" s="115" t="s">
        <v>378</v>
      </c>
    </row>
    <row r="78" spans="1:32" ht="13" x14ac:dyDescent="0.2">
      <c r="A78" s="323"/>
      <c r="B78" s="110" t="s">
        <v>379</v>
      </c>
      <c r="C78" s="328" t="s">
        <v>380</v>
      </c>
      <c r="D78" s="329"/>
      <c r="E78" s="329"/>
      <c r="F78" s="329"/>
      <c r="G78" s="329"/>
      <c r="H78" s="330"/>
      <c r="I78" s="111">
        <v>2</v>
      </c>
      <c r="J78" s="313"/>
      <c r="K78" s="314"/>
      <c r="L78" s="314"/>
      <c r="M78" s="314"/>
      <c r="N78" s="314"/>
      <c r="O78" s="315"/>
      <c r="P78" s="112"/>
      <c r="Q78" s="302" t="s">
        <v>381</v>
      </c>
      <c r="R78" s="302"/>
      <c r="S78" s="302"/>
      <c r="T78" s="302"/>
      <c r="U78" s="302"/>
      <c r="V78" s="302"/>
      <c r="W78" s="303"/>
      <c r="X78" s="313"/>
      <c r="Y78" s="314"/>
      <c r="Z78" s="314"/>
      <c r="AA78" s="314"/>
      <c r="AB78" s="314"/>
      <c r="AC78" s="314"/>
      <c r="AD78" s="315"/>
      <c r="AE78" s="113" t="str">
        <f>IF(P78="","─",I78*$U$11)</f>
        <v>─</v>
      </c>
      <c r="AF78" s="115" t="s">
        <v>382</v>
      </c>
    </row>
    <row r="79" spans="1:32" ht="22.5" customHeight="1" x14ac:dyDescent="0.2">
      <c r="A79" s="323"/>
      <c r="B79" s="110" t="s">
        <v>383</v>
      </c>
      <c r="C79" s="331" t="s">
        <v>384</v>
      </c>
      <c r="D79" s="332"/>
      <c r="E79" s="332"/>
      <c r="F79" s="332"/>
      <c r="G79" s="332"/>
      <c r="H79" s="333"/>
      <c r="I79" s="111">
        <v>1</v>
      </c>
      <c r="J79" s="156" t="s">
        <v>215</v>
      </c>
      <c r="K79" s="157"/>
      <c r="L79" s="157"/>
      <c r="M79" s="157"/>
      <c r="N79" s="157"/>
      <c r="O79" s="157"/>
      <c r="P79" s="157"/>
      <c r="Q79" s="157"/>
      <c r="R79" s="157"/>
      <c r="S79" s="157"/>
      <c r="T79" s="157"/>
      <c r="U79" s="157"/>
      <c r="V79" s="157"/>
      <c r="W79" s="158" t="s">
        <v>385</v>
      </c>
      <c r="X79" s="159"/>
      <c r="AC79" s="160"/>
      <c r="AD79" s="161"/>
      <c r="AE79" s="113" t="str">
        <f>IF(X79="","─",I79*X79)</f>
        <v>─</v>
      </c>
      <c r="AF79" s="114" t="s">
        <v>386</v>
      </c>
    </row>
    <row r="80" spans="1:32" ht="13" x14ac:dyDescent="0.2">
      <c r="A80" s="323"/>
      <c r="B80" s="110" t="s">
        <v>387</v>
      </c>
      <c r="C80" s="339" t="s">
        <v>388</v>
      </c>
      <c r="D80" s="340"/>
      <c r="E80" s="340"/>
      <c r="F80" s="340"/>
      <c r="G80" s="340"/>
      <c r="H80" s="341"/>
      <c r="I80" s="111">
        <v>2</v>
      </c>
      <c r="J80" s="313"/>
      <c r="K80" s="314"/>
      <c r="L80" s="314"/>
      <c r="M80" s="314"/>
      <c r="N80" s="314"/>
      <c r="O80" s="315"/>
      <c r="P80" s="112"/>
      <c r="Q80" s="302" t="s">
        <v>381</v>
      </c>
      <c r="R80" s="302"/>
      <c r="S80" s="302"/>
      <c r="T80" s="302"/>
      <c r="U80" s="302"/>
      <c r="V80" s="302"/>
      <c r="W80" s="303"/>
      <c r="X80" s="112"/>
      <c r="Y80" s="302" t="s">
        <v>389</v>
      </c>
      <c r="Z80" s="302"/>
      <c r="AA80" s="302"/>
      <c r="AB80" s="302"/>
      <c r="AC80" s="302"/>
      <c r="AD80" s="303"/>
      <c r="AE80" s="113" t="str">
        <f>IF(AND(P80="",X80=""),"─",IF(X80="",I80*$U$11,I80*$AC$11))</f>
        <v>─</v>
      </c>
      <c r="AF80" s="115" t="s">
        <v>390</v>
      </c>
    </row>
    <row r="81" spans="1:33" ht="29.25" customHeight="1" x14ac:dyDescent="0.2">
      <c r="A81" s="323"/>
      <c r="B81" s="110" t="s">
        <v>391</v>
      </c>
      <c r="C81" s="312" t="s">
        <v>392</v>
      </c>
      <c r="D81" s="312"/>
      <c r="E81" s="312"/>
      <c r="F81" s="312"/>
      <c r="G81" s="312"/>
      <c r="H81" s="312"/>
      <c r="I81" s="111">
        <v>1</v>
      </c>
      <c r="J81" s="112"/>
      <c r="K81" s="302" t="s">
        <v>393</v>
      </c>
      <c r="L81" s="302"/>
      <c r="M81" s="302"/>
      <c r="N81" s="302"/>
      <c r="O81" s="303"/>
      <c r="P81" s="112"/>
      <c r="Q81" s="302" t="s">
        <v>394</v>
      </c>
      <c r="R81" s="302"/>
      <c r="S81" s="302"/>
      <c r="T81" s="302"/>
      <c r="U81" s="302"/>
      <c r="V81" s="302"/>
      <c r="W81" s="303"/>
      <c r="X81" s="112"/>
      <c r="Y81" s="302" t="s">
        <v>395</v>
      </c>
      <c r="Z81" s="302"/>
      <c r="AA81" s="302"/>
      <c r="AB81" s="302"/>
      <c r="AC81" s="302"/>
      <c r="AD81" s="303"/>
      <c r="AE81" s="113" t="str">
        <f t="shared" ref="AE81:AE83" si="4">IF(AND(J81="",P81="",X81=""),"─",IF(AND(X81="",P81=""),I81,IF(X81="",I81*$U$11,I81*$AC$11)))</f>
        <v>─</v>
      </c>
      <c r="AF81" s="115" t="s">
        <v>396</v>
      </c>
    </row>
    <row r="82" spans="1:33" ht="13" x14ac:dyDescent="0.2">
      <c r="A82" s="323"/>
      <c r="B82" s="110" t="s">
        <v>397</v>
      </c>
      <c r="C82" s="312" t="s">
        <v>398</v>
      </c>
      <c r="D82" s="312"/>
      <c r="E82" s="312"/>
      <c r="F82" s="312"/>
      <c r="G82" s="312"/>
      <c r="H82" s="312"/>
      <c r="I82" s="111">
        <v>1</v>
      </c>
      <c r="J82" s="112"/>
      <c r="K82" s="302" t="s">
        <v>399</v>
      </c>
      <c r="L82" s="302"/>
      <c r="M82" s="302"/>
      <c r="N82" s="302"/>
      <c r="O82" s="303"/>
      <c r="P82" s="313"/>
      <c r="Q82" s="314"/>
      <c r="R82" s="314"/>
      <c r="S82" s="314"/>
      <c r="T82" s="314"/>
      <c r="U82" s="314"/>
      <c r="V82" s="314"/>
      <c r="W82" s="314"/>
      <c r="X82" s="314"/>
      <c r="Y82" s="314"/>
      <c r="Z82" s="314"/>
      <c r="AA82" s="314"/>
      <c r="AB82" s="314"/>
      <c r="AC82" s="314"/>
      <c r="AD82" s="315"/>
      <c r="AE82" s="113" t="str">
        <f>IF(J82="","─",I82)</f>
        <v>─</v>
      </c>
      <c r="AF82" s="115" t="s">
        <v>400</v>
      </c>
    </row>
    <row r="83" spans="1:33" ht="13" x14ac:dyDescent="0.2">
      <c r="A83" s="323"/>
      <c r="B83" s="110" t="s">
        <v>401</v>
      </c>
      <c r="C83" s="312" t="s">
        <v>402</v>
      </c>
      <c r="D83" s="312"/>
      <c r="E83" s="312"/>
      <c r="F83" s="312"/>
      <c r="G83" s="312"/>
      <c r="H83" s="312"/>
      <c r="I83" s="111">
        <v>2</v>
      </c>
      <c r="J83" s="112"/>
      <c r="K83" s="302" t="s">
        <v>403</v>
      </c>
      <c r="L83" s="302"/>
      <c r="M83" s="302"/>
      <c r="N83" s="302"/>
      <c r="O83" s="303"/>
      <c r="P83" s="112"/>
      <c r="Q83" s="302" t="s">
        <v>404</v>
      </c>
      <c r="R83" s="302"/>
      <c r="S83" s="302"/>
      <c r="T83" s="302"/>
      <c r="U83" s="302"/>
      <c r="V83" s="302"/>
      <c r="W83" s="303"/>
      <c r="X83" s="112"/>
      <c r="Y83" s="302" t="s">
        <v>405</v>
      </c>
      <c r="Z83" s="302"/>
      <c r="AA83" s="302"/>
      <c r="AB83" s="302"/>
      <c r="AC83" s="302"/>
      <c r="AD83" s="303"/>
      <c r="AE83" s="113" t="str">
        <f t="shared" si="4"/>
        <v>─</v>
      </c>
      <c r="AF83" s="115" t="s">
        <v>406</v>
      </c>
    </row>
    <row r="84" spans="1:33" ht="13" x14ac:dyDescent="0.2">
      <c r="A84" s="323"/>
      <c r="B84" s="110" t="s">
        <v>407</v>
      </c>
      <c r="C84" s="312" t="s">
        <v>408</v>
      </c>
      <c r="D84" s="312"/>
      <c r="E84" s="312"/>
      <c r="F84" s="312"/>
      <c r="G84" s="312"/>
      <c r="H84" s="312"/>
      <c r="I84" s="111">
        <v>1</v>
      </c>
      <c r="J84" s="112"/>
      <c r="K84" s="302" t="s">
        <v>409</v>
      </c>
      <c r="L84" s="302"/>
      <c r="M84" s="302"/>
      <c r="N84" s="302"/>
      <c r="O84" s="303"/>
      <c r="P84" s="313"/>
      <c r="Q84" s="314"/>
      <c r="R84" s="314"/>
      <c r="S84" s="314"/>
      <c r="T84" s="314"/>
      <c r="U84" s="314"/>
      <c r="V84" s="314"/>
      <c r="W84" s="314"/>
      <c r="X84" s="314"/>
      <c r="Y84" s="314"/>
      <c r="Z84" s="314"/>
      <c r="AA84" s="314"/>
      <c r="AB84" s="314"/>
      <c r="AC84" s="314"/>
      <c r="AD84" s="315"/>
      <c r="AE84" s="113" t="str">
        <f>IF(J84="","─",I84)</f>
        <v>─</v>
      </c>
      <c r="AF84" s="115" t="s">
        <v>410</v>
      </c>
    </row>
    <row r="85" spans="1:33" ht="13" x14ac:dyDescent="0.2">
      <c r="A85" s="323"/>
      <c r="B85" s="110" t="s">
        <v>411</v>
      </c>
      <c r="C85" s="312" t="s">
        <v>412</v>
      </c>
      <c r="D85" s="312"/>
      <c r="E85" s="312"/>
      <c r="F85" s="312"/>
      <c r="G85" s="312"/>
      <c r="H85" s="312"/>
      <c r="I85" s="111">
        <v>1</v>
      </c>
      <c r="J85" s="156" t="s">
        <v>413</v>
      </c>
      <c r="K85" s="132"/>
      <c r="L85" s="132"/>
      <c r="M85" s="132"/>
      <c r="N85" s="132"/>
      <c r="O85" s="132"/>
      <c r="P85" s="132"/>
      <c r="Q85" s="132"/>
      <c r="R85" s="132"/>
      <c r="S85" s="132"/>
      <c r="T85" s="133"/>
      <c r="U85" s="77"/>
      <c r="V85" s="77"/>
      <c r="W85" s="133" t="s">
        <v>414</v>
      </c>
      <c r="X85" s="135"/>
      <c r="Y85" s="151"/>
      <c r="Z85" s="151"/>
      <c r="AA85" s="151"/>
      <c r="AB85" s="151"/>
      <c r="AC85" s="151"/>
      <c r="AD85" s="136"/>
      <c r="AE85" s="113" t="str">
        <f>IF(X85="","─",X85*I85)</f>
        <v>─</v>
      </c>
      <c r="AF85" s="115" t="s">
        <v>415</v>
      </c>
    </row>
    <row r="86" spans="1:33" ht="13" x14ac:dyDescent="0.2">
      <c r="A86" s="323"/>
      <c r="B86" s="110" t="s">
        <v>416</v>
      </c>
      <c r="C86" s="312" t="s">
        <v>417</v>
      </c>
      <c r="D86" s="312"/>
      <c r="E86" s="312"/>
      <c r="F86" s="312"/>
      <c r="G86" s="312"/>
      <c r="H86" s="312"/>
      <c r="I86" s="111">
        <v>1</v>
      </c>
      <c r="J86" s="156" t="s">
        <v>215</v>
      </c>
      <c r="K86" s="132"/>
      <c r="L86" s="132"/>
      <c r="M86" s="132"/>
      <c r="N86" s="132"/>
      <c r="O86" s="132"/>
      <c r="P86" s="132"/>
      <c r="Q86" s="132"/>
      <c r="R86" s="132"/>
      <c r="S86" s="132"/>
      <c r="T86" s="77"/>
      <c r="U86" s="77"/>
      <c r="V86" s="77"/>
      <c r="W86" s="133" t="s">
        <v>418</v>
      </c>
      <c r="X86" s="135"/>
      <c r="Y86" s="151"/>
      <c r="Z86" s="151"/>
      <c r="AA86" s="151"/>
      <c r="AB86" s="151"/>
      <c r="AC86" s="151"/>
      <c r="AD86" s="136"/>
      <c r="AE86" s="113" t="str">
        <f t="shared" ref="AE86:AE87" si="5">IF(X86="","─",X86*I86)</f>
        <v>─</v>
      </c>
      <c r="AF86" s="115" t="s">
        <v>419</v>
      </c>
    </row>
    <row r="87" spans="1:33" ht="13" x14ac:dyDescent="0.2">
      <c r="A87" s="323"/>
      <c r="B87" s="110" t="s">
        <v>420</v>
      </c>
      <c r="C87" s="312" t="s">
        <v>421</v>
      </c>
      <c r="D87" s="312"/>
      <c r="E87" s="312"/>
      <c r="F87" s="312"/>
      <c r="G87" s="312"/>
      <c r="H87" s="312"/>
      <c r="I87" s="111">
        <v>1</v>
      </c>
      <c r="J87" s="156" t="s">
        <v>215</v>
      </c>
      <c r="K87" s="132"/>
      <c r="L87" s="132"/>
      <c r="M87" s="132"/>
      <c r="N87" s="132"/>
      <c r="O87" s="132"/>
      <c r="P87" s="132"/>
      <c r="Q87" s="132"/>
      <c r="R87" s="132"/>
      <c r="S87" s="132"/>
      <c r="T87" s="133"/>
      <c r="U87" s="77"/>
      <c r="V87" s="77"/>
      <c r="W87" s="133" t="s">
        <v>422</v>
      </c>
      <c r="X87" s="135"/>
      <c r="Y87" s="151"/>
      <c r="Z87" s="151"/>
      <c r="AA87" s="151"/>
      <c r="AB87" s="151"/>
      <c r="AC87" s="151"/>
      <c r="AD87" s="136"/>
      <c r="AE87" s="113" t="str">
        <f t="shared" si="5"/>
        <v>─</v>
      </c>
      <c r="AF87" s="115" t="s">
        <v>423</v>
      </c>
    </row>
    <row r="88" spans="1:33" ht="13" x14ac:dyDescent="0.2">
      <c r="A88" s="323"/>
      <c r="B88" s="110" t="s">
        <v>424</v>
      </c>
      <c r="C88" s="312" t="s">
        <v>425</v>
      </c>
      <c r="D88" s="312"/>
      <c r="E88" s="312"/>
      <c r="F88" s="312"/>
      <c r="G88" s="312"/>
      <c r="H88" s="312"/>
      <c r="I88" s="111">
        <v>1</v>
      </c>
      <c r="J88" s="313"/>
      <c r="K88" s="314"/>
      <c r="L88" s="314"/>
      <c r="M88" s="314"/>
      <c r="N88" s="314"/>
      <c r="O88" s="314"/>
      <c r="P88" s="314"/>
      <c r="Q88" s="314"/>
      <c r="R88" s="314"/>
      <c r="S88" s="314"/>
      <c r="T88" s="314"/>
      <c r="U88" s="314"/>
      <c r="V88" s="314"/>
      <c r="W88" s="315"/>
      <c r="X88" s="112"/>
      <c r="Y88" s="302" t="s">
        <v>426</v>
      </c>
      <c r="Z88" s="302"/>
      <c r="AA88" s="302"/>
      <c r="AB88" s="302"/>
      <c r="AC88" s="302"/>
      <c r="AD88" s="303"/>
      <c r="AE88" s="113" t="str">
        <f t="shared" ref="AE88" si="6">IF(AND(J88="",P88="",X88=""),"─",IF(AND(X88="",P88=""),I88,IF(X88="",I88*$U$11,I88*$AC$11)))</f>
        <v>─</v>
      </c>
      <c r="AF88" s="115" t="s">
        <v>427</v>
      </c>
    </row>
    <row r="89" spans="1:33" ht="13.5" thickBot="1" x14ac:dyDescent="0.25">
      <c r="A89" s="324"/>
      <c r="B89" s="118" t="s">
        <v>428</v>
      </c>
      <c r="C89" s="316" t="s">
        <v>429</v>
      </c>
      <c r="D89" s="316"/>
      <c r="E89" s="316"/>
      <c r="F89" s="316"/>
      <c r="G89" s="316"/>
      <c r="H89" s="316"/>
      <c r="I89" s="119">
        <v>1</v>
      </c>
      <c r="J89" s="317" t="s">
        <v>430</v>
      </c>
      <c r="K89" s="318"/>
      <c r="L89" s="318"/>
      <c r="M89" s="318"/>
      <c r="N89" s="318"/>
      <c r="O89" s="319"/>
      <c r="P89" s="319"/>
      <c r="Q89" s="319"/>
      <c r="R89" s="320" t="s">
        <v>431</v>
      </c>
      <c r="S89" s="320"/>
      <c r="T89" s="320"/>
      <c r="U89" s="320"/>
      <c r="V89" s="320"/>
      <c r="W89" s="320"/>
      <c r="X89" s="321"/>
      <c r="Y89" s="321"/>
      <c r="Z89" s="321"/>
      <c r="AA89" s="148"/>
      <c r="AB89" s="100"/>
      <c r="AC89" s="162">
        <f>DATEDIF(O89,X89,"M")</f>
        <v>0</v>
      </c>
      <c r="AD89" s="163" t="s">
        <v>432</v>
      </c>
      <c r="AE89" s="145">
        <f>IF(AC89="","─",AC89*I89)</f>
        <v>0</v>
      </c>
      <c r="AF89" s="115" t="s">
        <v>433</v>
      </c>
    </row>
    <row r="90" spans="1:33" ht="30" customHeight="1" thickTop="1" x14ac:dyDescent="0.2">
      <c r="B90" s="305" t="s">
        <v>434</v>
      </c>
      <c r="C90" s="305"/>
      <c r="D90" s="305"/>
      <c r="E90" s="305"/>
      <c r="F90" s="305"/>
      <c r="G90" s="305"/>
      <c r="H90" s="305"/>
      <c r="I90" s="306" t="s">
        <v>435</v>
      </c>
      <c r="J90" s="307"/>
      <c r="K90" s="307"/>
      <c r="L90" s="307"/>
      <c r="M90" s="307"/>
      <c r="N90" s="307"/>
      <c r="O90" s="308">
        <f>O98+O93+O95</f>
        <v>0</v>
      </c>
      <c r="P90" s="308"/>
      <c r="Q90" s="308"/>
      <c r="R90" s="308"/>
      <c r="S90" s="309"/>
      <c r="T90" s="164"/>
      <c r="U90" s="310" t="s">
        <v>436</v>
      </c>
      <c r="V90" s="310"/>
      <c r="W90" s="310"/>
      <c r="X90" s="310"/>
      <c r="Y90" s="310"/>
      <c r="Z90" s="310"/>
      <c r="AA90" s="310"/>
      <c r="AB90" s="310"/>
      <c r="AC90" s="308">
        <f>O99</f>
        <v>0</v>
      </c>
      <c r="AD90" s="308"/>
      <c r="AE90" s="309"/>
      <c r="AF90" s="165"/>
    </row>
    <row r="91" spans="1:33" ht="20.149999999999999" customHeight="1" x14ac:dyDescent="0.2">
      <c r="B91" s="166"/>
      <c r="L91" s="169"/>
      <c r="M91" s="170"/>
      <c r="N91" s="104"/>
      <c r="O91" s="171"/>
      <c r="P91" s="104"/>
      <c r="AG91" s="172"/>
    </row>
    <row r="92" spans="1:33" ht="20.149999999999999" customHeight="1" x14ac:dyDescent="0.2">
      <c r="B92" s="166"/>
      <c r="D92" t="s">
        <v>437</v>
      </c>
      <c r="I92" s="104" t="s">
        <v>438</v>
      </c>
      <c r="O92" s="81">
        <f>SUM(AE12:AE25)</f>
        <v>0</v>
      </c>
      <c r="P92" s="81"/>
      <c r="Q92" s="311"/>
      <c r="R92" s="311"/>
      <c r="S92" s="311"/>
    </row>
    <row r="93" spans="1:33" ht="20.149999999999999" customHeight="1" x14ac:dyDescent="0.2">
      <c r="I93" s="104" t="s">
        <v>439</v>
      </c>
      <c r="O93" s="6">
        <f>SUM(AE26:AE37)</f>
        <v>0</v>
      </c>
    </row>
    <row r="94" spans="1:33" ht="20.149999999999999" customHeight="1" x14ac:dyDescent="0.2">
      <c r="I94" s="104" t="s">
        <v>440</v>
      </c>
      <c r="O94" s="6">
        <f>SUM(AE38:AE62)</f>
        <v>0</v>
      </c>
    </row>
    <row r="95" spans="1:33" ht="20.149999999999999" customHeight="1" x14ac:dyDescent="0.2">
      <c r="I95" s="104" t="s">
        <v>441</v>
      </c>
      <c r="O95" s="6">
        <f>SUM(AE63:AE76)</f>
        <v>0</v>
      </c>
    </row>
    <row r="96" spans="1:33" ht="20.149999999999999" customHeight="1" x14ac:dyDescent="0.2">
      <c r="I96" s="104" t="s">
        <v>442</v>
      </c>
      <c r="O96" s="6">
        <f>SUM(AE77:AE89)</f>
        <v>0</v>
      </c>
    </row>
    <row r="98" spans="9:16" ht="20.149999999999999" customHeight="1" x14ac:dyDescent="0.2">
      <c r="I98" s="104" t="s">
        <v>443</v>
      </c>
      <c r="O98" s="304">
        <f>O92*O94</f>
        <v>0</v>
      </c>
      <c r="P98" s="304"/>
    </row>
    <row r="99" spans="9:16" ht="20.149999999999999" customHeight="1" x14ac:dyDescent="0.2">
      <c r="I99" s="104" t="s">
        <v>444</v>
      </c>
      <c r="O99" s="304">
        <f>O92*O96</f>
        <v>0</v>
      </c>
      <c r="P99" s="304"/>
    </row>
  </sheetData>
  <mergeCells count="228">
    <mergeCell ref="O1:Q1"/>
    <mergeCell ref="R1:AE1"/>
    <mergeCell ref="O2:Q3"/>
    <mergeCell ref="B4:AE4"/>
    <mergeCell ref="B5:AE5"/>
    <mergeCell ref="B6:H6"/>
    <mergeCell ref="I6:O6"/>
    <mergeCell ref="P6:W6"/>
    <mergeCell ref="X6:AE6"/>
    <mergeCell ref="B7:H7"/>
    <mergeCell ref="I7:AE7"/>
    <mergeCell ref="B9:H11"/>
    <mergeCell ref="I9:I11"/>
    <mergeCell ref="J9:AE9"/>
    <mergeCell ref="J10:O10"/>
    <mergeCell ref="P10:W10"/>
    <mergeCell ref="X10:AD10"/>
    <mergeCell ref="AE10:AE11"/>
    <mergeCell ref="K11:M11"/>
    <mergeCell ref="Q11:T11"/>
    <mergeCell ref="Y11:AB11"/>
    <mergeCell ref="A12:A25"/>
    <mergeCell ref="C12:H12"/>
    <mergeCell ref="K12:O12"/>
    <mergeCell ref="Q12:W12"/>
    <mergeCell ref="Y12:AD12"/>
    <mergeCell ref="C13:H13"/>
    <mergeCell ref="K13:O13"/>
    <mergeCell ref="Q13:W13"/>
    <mergeCell ref="C16:H16"/>
    <mergeCell ref="K16:O16"/>
    <mergeCell ref="Q16:W16"/>
    <mergeCell ref="Y16:AD16"/>
    <mergeCell ref="C17:H17"/>
    <mergeCell ref="J17:W17"/>
    <mergeCell ref="Y17:AD17"/>
    <mergeCell ref="X13:AD13"/>
    <mergeCell ref="C14:H14"/>
    <mergeCell ref="K14:O14"/>
    <mergeCell ref="Q14:W14"/>
    <mergeCell ref="Y14:AD14"/>
    <mergeCell ref="C15:H15"/>
    <mergeCell ref="K15:O15"/>
    <mergeCell ref="Q15:W15"/>
    <mergeCell ref="Y15:AD15"/>
    <mergeCell ref="C20:H20"/>
    <mergeCell ref="K20:O20"/>
    <mergeCell ref="Q20:W20"/>
    <mergeCell ref="Y20:AD20"/>
    <mergeCell ref="C21:H21"/>
    <mergeCell ref="K21:O21"/>
    <mergeCell ref="Q21:W21"/>
    <mergeCell ref="Y21:AD21"/>
    <mergeCell ref="C18:H18"/>
    <mergeCell ref="K18:O18"/>
    <mergeCell ref="P18:AD18"/>
    <mergeCell ref="C19:H19"/>
    <mergeCell ref="K19:O19"/>
    <mergeCell ref="Q19:W19"/>
    <mergeCell ref="Y19:AD19"/>
    <mergeCell ref="C24:H24"/>
    <mergeCell ref="K24:O24"/>
    <mergeCell ref="Q24:W24"/>
    <mergeCell ref="Y24:AD24"/>
    <mergeCell ref="C25:H25"/>
    <mergeCell ref="K25:O25"/>
    <mergeCell ref="Q25:W25"/>
    <mergeCell ref="Y25:AD25"/>
    <mergeCell ref="C22:H22"/>
    <mergeCell ref="K22:O22"/>
    <mergeCell ref="Q22:W22"/>
    <mergeCell ref="Y22:AD22"/>
    <mergeCell ref="C23:H23"/>
    <mergeCell ref="K23:O23"/>
    <mergeCell ref="P23:W23"/>
    <mergeCell ref="Y23:AD23"/>
    <mergeCell ref="K30:O30"/>
    <mergeCell ref="C31:H31"/>
    <mergeCell ref="K31:O31"/>
    <mergeCell ref="C32:H32"/>
    <mergeCell ref="K32:O32"/>
    <mergeCell ref="C33:H33"/>
    <mergeCell ref="K33:O33"/>
    <mergeCell ref="A26:A37"/>
    <mergeCell ref="C26:H26"/>
    <mergeCell ref="K26:O26"/>
    <mergeCell ref="C27:H27"/>
    <mergeCell ref="K27:O27"/>
    <mergeCell ref="C28:H28"/>
    <mergeCell ref="K28:O28"/>
    <mergeCell ref="C29:H29"/>
    <mergeCell ref="K29:O29"/>
    <mergeCell ref="C30:H30"/>
    <mergeCell ref="A38:A62"/>
    <mergeCell ref="C38:H38"/>
    <mergeCell ref="K38:O38"/>
    <mergeCell ref="C39:H39"/>
    <mergeCell ref="K39:O39"/>
    <mergeCell ref="C40:H40"/>
    <mergeCell ref="K40:O40"/>
    <mergeCell ref="C41:H41"/>
    <mergeCell ref="C34:H34"/>
    <mergeCell ref="K34:O34"/>
    <mergeCell ref="C35:H35"/>
    <mergeCell ref="K35:O35"/>
    <mergeCell ref="C36:H36"/>
    <mergeCell ref="K36:O36"/>
    <mergeCell ref="K41:O41"/>
    <mergeCell ref="C42:H42"/>
    <mergeCell ref="K42:O42"/>
    <mergeCell ref="C43:H43"/>
    <mergeCell ref="K43:O43"/>
    <mergeCell ref="C44:H44"/>
    <mergeCell ref="K44:O44"/>
    <mergeCell ref="C37:H37"/>
    <mergeCell ref="K37:O37"/>
    <mergeCell ref="C48:H48"/>
    <mergeCell ref="K48:O48"/>
    <mergeCell ref="C49:H49"/>
    <mergeCell ref="K49:O49"/>
    <mergeCell ref="C50:H50"/>
    <mergeCell ref="K50:O50"/>
    <mergeCell ref="C45:H45"/>
    <mergeCell ref="K45:O45"/>
    <mergeCell ref="C46:H46"/>
    <mergeCell ref="K46:O46"/>
    <mergeCell ref="C47:H47"/>
    <mergeCell ref="K47:O47"/>
    <mergeCell ref="C54:H54"/>
    <mergeCell ref="K54:O54"/>
    <mergeCell ref="C55:H55"/>
    <mergeCell ref="K55:O55"/>
    <mergeCell ref="C56:H56"/>
    <mergeCell ref="K56:O56"/>
    <mergeCell ref="C51:H51"/>
    <mergeCell ref="K51:O51"/>
    <mergeCell ref="C52:H52"/>
    <mergeCell ref="K52:O52"/>
    <mergeCell ref="C53:H53"/>
    <mergeCell ref="K53:O53"/>
    <mergeCell ref="C60:H60"/>
    <mergeCell ref="K60:O60"/>
    <mergeCell ref="C61:H61"/>
    <mergeCell ref="K61:O61"/>
    <mergeCell ref="C62:H62"/>
    <mergeCell ref="K62:O62"/>
    <mergeCell ref="C57:H57"/>
    <mergeCell ref="K57:O57"/>
    <mergeCell ref="C58:H58"/>
    <mergeCell ref="K58:O58"/>
    <mergeCell ref="C59:H59"/>
    <mergeCell ref="K59:O59"/>
    <mergeCell ref="K67:O67"/>
    <mergeCell ref="C68:H68"/>
    <mergeCell ref="K68:O68"/>
    <mergeCell ref="C69:H69"/>
    <mergeCell ref="K69:O69"/>
    <mergeCell ref="C70:H70"/>
    <mergeCell ref="K70:O70"/>
    <mergeCell ref="A63:A76"/>
    <mergeCell ref="C63:H63"/>
    <mergeCell ref="K63:O63"/>
    <mergeCell ref="C64:H64"/>
    <mergeCell ref="K64:O64"/>
    <mergeCell ref="C65:H65"/>
    <mergeCell ref="K65:O65"/>
    <mergeCell ref="C66:H66"/>
    <mergeCell ref="K66:O66"/>
    <mergeCell ref="C67:H67"/>
    <mergeCell ref="C74:H74"/>
    <mergeCell ref="K74:O74"/>
    <mergeCell ref="C75:H75"/>
    <mergeCell ref="K75:O75"/>
    <mergeCell ref="C76:H76"/>
    <mergeCell ref="K76:O76"/>
    <mergeCell ref="C71:H71"/>
    <mergeCell ref="K71:O71"/>
    <mergeCell ref="C72:H72"/>
    <mergeCell ref="K72:O72"/>
    <mergeCell ref="C73:H73"/>
    <mergeCell ref="K73:O73"/>
    <mergeCell ref="C80:H80"/>
    <mergeCell ref="J80:O80"/>
    <mergeCell ref="Q80:W80"/>
    <mergeCell ref="Y80:AD80"/>
    <mergeCell ref="C81:H81"/>
    <mergeCell ref="K81:O81"/>
    <mergeCell ref="Q81:W81"/>
    <mergeCell ref="Y81:AD81"/>
    <mergeCell ref="A77:A89"/>
    <mergeCell ref="C77:H77"/>
    <mergeCell ref="K77:O77"/>
    <mergeCell ref="Q77:W77"/>
    <mergeCell ref="Y77:AD77"/>
    <mergeCell ref="C78:H78"/>
    <mergeCell ref="J78:O78"/>
    <mergeCell ref="Q78:W78"/>
    <mergeCell ref="X78:AD78"/>
    <mergeCell ref="C79:H79"/>
    <mergeCell ref="C84:H84"/>
    <mergeCell ref="K84:O84"/>
    <mergeCell ref="P84:AD84"/>
    <mergeCell ref="C85:H85"/>
    <mergeCell ref="C86:H86"/>
    <mergeCell ref="C87:H87"/>
    <mergeCell ref="C82:H82"/>
    <mergeCell ref="K82:O82"/>
    <mergeCell ref="P82:AD82"/>
    <mergeCell ref="C83:H83"/>
    <mergeCell ref="K83:O83"/>
    <mergeCell ref="Q83:W83"/>
    <mergeCell ref="Y83:AD83"/>
    <mergeCell ref="O98:P98"/>
    <mergeCell ref="O99:P99"/>
    <mergeCell ref="B90:H90"/>
    <mergeCell ref="I90:N90"/>
    <mergeCell ref="O90:S90"/>
    <mergeCell ref="U90:AB90"/>
    <mergeCell ref="AC90:AE90"/>
    <mergeCell ref="Q92:S92"/>
    <mergeCell ref="C88:H88"/>
    <mergeCell ref="J88:W88"/>
    <mergeCell ref="Y88:AD88"/>
    <mergeCell ref="C89:H89"/>
    <mergeCell ref="J89:N89"/>
    <mergeCell ref="O89:Q89"/>
    <mergeCell ref="R89:W89"/>
    <mergeCell ref="X89:Z89"/>
  </mergeCells>
  <phoneticPr fontId="2"/>
  <dataValidations count="1">
    <dataValidation type="list" allowBlank="1" showInputMessage="1" showErrorMessage="1" sqref="X12 P12:P16 J12:J16 X14:X17 P76:P78 P83 X77 P80:P81 J81:J84 X80:X81 X88 X83 X19:X25 J18:J77 P19:P22 P24:P25">
      <formula1>$D$91:$D$92</formula1>
    </dataValidation>
  </dataValidations>
  <printOptions horizontalCentered="1"/>
  <pageMargins left="0.23622047244094491" right="0.23622047244094491" top="0.35433070866141736" bottom="0.35433070866141736" header="0.11811023622047245" footer="0.11811023622047245"/>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YC書式087　経費内訳書</vt:lpstr>
      <vt:lpstr>YC書式086　治験研究経費ポイント算出表</vt:lpstr>
      <vt:lpstr>'YC書式086　治験研究経費ポイント算出表'!Print_Area</vt:lpstr>
      <vt:lpstr>'YC書式087　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YANAGIDA</cp:lastModifiedBy>
  <cp:lastPrinted>2020-04-28T08:12:43Z</cp:lastPrinted>
  <dcterms:created xsi:type="dcterms:W3CDTF">2015-07-23T02:45:46Z</dcterms:created>
  <dcterms:modified xsi:type="dcterms:W3CDTF">2024-06-03T05:11:16Z</dcterms:modified>
</cp:coreProperties>
</file>