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YCU\Desktop\"/>
    </mc:Choice>
  </mc:AlternateContent>
  <xr:revisionPtr revIDLastSave="0" documentId="13_ncr:1_{3902A089-878C-4121-92A9-2DC8FB47A62B}" xr6:coauthVersionLast="47" xr6:coauthVersionMax="47" xr10:uidLastSave="{00000000-0000-0000-0000-000000000000}"/>
  <bookViews>
    <workbookView xWindow="-110" yWindow="-110" windowWidth="19420" windowHeight="10300" tabRatio="760" activeTab="2" xr2:uid="{00000000-000D-0000-FFFF-FFFF00000000}"/>
  </bookViews>
  <sheets>
    <sheet name="使い方と注意事項" sheetId="13" r:id="rId1"/>
    <sheet name="YC書式540_研究経費ポイント算出表" sheetId="11" r:id="rId2"/>
    <sheet name="YC書式542_経費内訳書" sheetId="8" r:id="rId3"/>
  </sheets>
  <definedNames>
    <definedName name="_xlnm.Print_Area" localSheetId="1">YC書式540_研究経費ポイント算出表!$A$1:$AD$38</definedName>
    <definedName name="_xlnm.Print_Area" localSheetId="2">YC書式542_経費内訳書!$A$1:$AD$55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1" i="8" l="1"/>
  <c r="Y10" i="8" l="1"/>
  <c r="AD17" i="11" l="1"/>
  <c r="AD13" i="11"/>
  <c r="AD12" i="11"/>
  <c r="AD31" i="11"/>
  <c r="AD30" i="11"/>
  <c r="AD19" i="11"/>
  <c r="AD32" i="11"/>
  <c r="AD18" i="11"/>
  <c r="AD35" i="11" l="1"/>
  <c r="AD27" i="11"/>
  <c r="AD26" i="11"/>
  <c r="AD25" i="11"/>
  <c r="AD24" i="11"/>
  <c r="AD23" i="11"/>
  <c r="Q57" i="8" l="1"/>
  <c r="AD14" i="11" l="1"/>
  <c r="AD34" i="11" l="1"/>
  <c r="AD28" i="11"/>
  <c r="AD29" i="11"/>
  <c r="Y36" i="11" s="1"/>
  <c r="P13" i="8" s="1"/>
  <c r="AD15" i="11"/>
  <c r="N36" i="11" s="1"/>
  <c r="AD16" i="11"/>
  <c r="AD21" i="11"/>
  <c r="AD20" i="11"/>
  <c r="AD22" i="11"/>
  <c r="AD33" i="11"/>
  <c r="Q1" i="11" l="1"/>
  <c r="Y13" i="8" l="1"/>
  <c r="U2" i="11"/>
  <c r="Q3" i="11"/>
  <c r="Q2" i="11"/>
  <c r="Y25" i="8" l="1"/>
  <c r="Y26" i="8"/>
  <c r="Y21" i="8" l="1"/>
  <c r="Q36" i="8" s="1"/>
  <c r="Q37" i="8" s="1"/>
  <c r="H7" i="11" l="1"/>
  <c r="W6" i="11"/>
  <c r="H6" i="11"/>
  <c r="Q24" i="8" l="1"/>
  <c r="Y24" i="8" s="1"/>
  <c r="Y14" i="8"/>
  <c r="Y15" i="8" s="1"/>
  <c r="Y16" i="8" s="1"/>
  <c r="Y17" i="8" s="1"/>
  <c r="Q33" i="8" s="1"/>
  <c r="Q26" i="8" l="1"/>
  <c r="Q25" i="8"/>
  <c r="Y27" i="8"/>
  <c r="Y29" i="8" s="1"/>
  <c r="Y28" i="8" l="1"/>
  <c r="Y30" i="8" s="1"/>
  <c r="Q40" i="8" s="1"/>
  <c r="Q54" i="8" l="1"/>
</calcChain>
</file>

<file path=xl/sharedStrings.xml><?xml version="1.0" encoding="utf-8"?>
<sst xmlns="http://schemas.openxmlformats.org/spreadsheetml/2006/main" count="270" uniqueCount="221">
  <si>
    <t>円</t>
    <rPh sb="0" eb="1">
      <t>エン</t>
    </rPh>
    <phoneticPr fontId="2"/>
  </si>
  <si>
    <t>ウエイト</t>
    <phoneticPr fontId="5"/>
  </si>
  <si>
    <t>ポイント</t>
    <phoneticPr fontId="5"/>
  </si>
  <si>
    <t>Ⅰ</t>
    <phoneticPr fontId="5"/>
  </si>
  <si>
    <t>Ⅱ</t>
    <phoneticPr fontId="5"/>
  </si>
  <si>
    <t>Ⅲ</t>
    <phoneticPr fontId="5"/>
  </si>
  <si>
    <t>ポイント数</t>
    <rPh sb="4" eb="5">
      <t>スウ</t>
    </rPh>
    <phoneticPr fontId="5"/>
  </si>
  <si>
    <t>要素</t>
    <rPh sb="0" eb="2">
      <t>ヨウソ</t>
    </rPh>
    <phoneticPr fontId="5"/>
  </si>
  <si>
    <t>被験者の選出
（適格＋除外基準数）</t>
    <phoneticPr fontId="5"/>
  </si>
  <si>
    <t>（ウエイト×</t>
    <phoneticPr fontId="5"/>
  </si>
  <si>
    <t>）</t>
    <phoneticPr fontId="2"/>
  </si>
  <si>
    <t>整理番号</t>
    <rPh sb="0" eb="2">
      <t>セイリ</t>
    </rPh>
    <rPh sb="2" eb="4">
      <t>バンゴウ</t>
    </rPh>
    <phoneticPr fontId="2"/>
  </si>
  <si>
    <t>被験薬の化学名
又は識別記号</t>
    <phoneticPr fontId="2"/>
  </si>
  <si>
    <t>実施計画書番号</t>
    <phoneticPr fontId="2"/>
  </si>
  <si>
    <t>×</t>
    <phoneticPr fontId="2"/>
  </si>
  <si>
    <t>成人</t>
    <phoneticPr fontId="2"/>
  </si>
  <si>
    <t>乳児、新生児</t>
    <phoneticPr fontId="2"/>
  </si>
  <si>
    <t>１９以下</t>
    <phoneticPr fontId="2"/>
  </si>
  <si>
    <t>２０～２９</t>
    <phoneticPr fontId="2"/>
  </si>
  <si>
    <t>３０以上</t>
    <phoneticPr fontId="2"/>
  </si>
  <si>
    <t>合計ポイント数</t>
    <phoneticPr fontId="2"/>
  </si>
  <si>
    <t>研究課題名</t>
    <phoneticPr fontId="2"/>
  </si>
  <si>
    <t>被験者層</t>
    <phoneticPr fontId="5"/>
  </si>
  <si>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</si>
  <si>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</si>
  <si>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</si>
  <si>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区分</t>
    <rPh sb="0" eb="2">
      <t>クブン</t>
    </rPh>
    <phoneticPr fontId="2"/>
  </si>
  <si>
    <t>対象疾患の想定患者数</t>
    <rPh sb="5" eb="7">
      <t>ソウテイ</t>
    </rPh>
    <rPh sb="7" eb="10">
      <t>カンジャスウ</t>
    </rPh>
    <phoneticPr fontId="2"/>
  </si>
  <si>
    <t>国内に5万人以下</t>
    <rPh sb="0" eb="2">
      <t>コクナイ</t>
    </rPh>
    <rPh sb="4" eb="6">
      <t>マンニン</t>
    </rPh>
    <rPh sb="6" eb="8">
      <t>イカ</t>
    </rPh>
    <phoneticPr fontId="2"/>
  </si>
  <si>
    <t>ヶ月</t>
    <rPh sb="1" eb="2">
      <t>ゲツ</t>
    </rPh>
    <phoneticPr fontId="2"/>
  </si>
  <si>
    <t>内訳</t>
    <rPh sb="0" eb="2">
      <t>ウチワケ</t>
    </rPh>
    <phoneticPr fontId="2"/>
  </si>
  <si>
    <t>契約単位</t>
    <rPh sb="0" eb="2">
      <t>ケイヤク</t>
    </rPh>
    <rPh sb="2" eb="4">
      <t>タンイ</t>
    </rPh>
    <phoneticPr fontId="2"/>
  </si>
  <si>
    <t>（ア）契約単位合計　　　（研究経費Ⅰ＋直接経費Ⅰ＋間接経費Ⅰ）</t>
    <rPh sb="3" eb="5">
      <t>ケイヤク</t>
    </rPh>
    <rPh sb="5" eb="7">
      <t>タンイ</t>
    </rPh>
    <rPh sb="7" eb="9">
      <t>ゴウケイ</t>
    </rPh>
    <rPh sb="13" eb="15">
      <t>ケンキュウ</t>
    </rPh>
    <rPh sb="15" eb="17">
      <t>ケイヒ</t>
    </rPh>
    <rPh sb="19" eb="21">
      <t>チョクセツ</t>
    </rPh>
    <rPh sb="21" eb="23">
      <t>ケイヒ</t>
    </rPh>
    <rPh sb="25" eb="27">
      <t>カンセツ</t>
    </rPh>
    <rPh sb="27" eb="29">
      <t>ケイヒ</t>
    </rPh>
    <phoneticPr fontId="2"/>
  </si>
  <si>
    <t>摘要</t>
    <rPh sb="0" eb="2">
      <t>テキヨウ</t>
    </rPh>
    <phoneticPr fontId="2"/>
  </si>
  <si>
    <t>金額（税別）</t>
    <rPh sb="0" eb="2">
      <t>キンガク</t>
    </rPh>
    <rPh sb="3" eb="5">
      <t>ゼイベツ</t>
    </rPh>
    <phoneticPr fontId="2"/>
  </si>
  <si>
    <t>（ア）</t>
    <phoneticPr fontId="2"/>
  </si>
  <si>
    <t>運営単位</t>
    <rPh sb="0" eb="2">
      <t>ウンエイ</t>
    </rPh>
    <rPh sb="2" eb="4">
      <t>タンイ</t>
    </rPh>
    <phoneticPr fontId="2"/>
  </si>
  <si>
    <t>（イ）運営単位合計</t>
    <rPh sb="3" eb="5">
      <t>ウンエイ</t>
    </rPh>
    <rPh sb="5" eb="7">
      <t>タンイ</t>
    </rPh>
    <rPh sb="7" eb="9">
      <t>ゴウケイ</t>
    </rPh>
    <phoneticPr fontId="2"/>
  </si>
  <si>
    <t>（イ）</t>
    <phoneticPr fontId="2"/>
  </si>
  <si>
    <t>症例単位</t>
    <rPh sb="0" eb="2">
      <t>ショウレイ</t>
    </rPh>
    <rPh sb="2" eb="4">
      <t>タンイ</t>
    </rPh>
    <phoneticPr fontId="2"/>
  </si>
  <si>
    <t>（ウ）症例単位合計　　（研究経費Ⅱ＋直接経費Ⅱ＋間接経費Ⅱ）</t>
    <rPh sb="3" eb="5">
      <t>ショウレイ</t>
    </rPh>
    <rPh sb="5" eb="7">
      <t>タンイ</t>
    </rPh>
    <rPh sb="7" eb="9">
      <t>ゴウケイ</t>
    </rPh>
    <rPh sb="12" eb="14">
      <t>ケンキュウ</t>
    </rPh>
    <rPh sb="14" eb="16">
      <t>ケイヒ</t>
    </rPh>
    <rPh sb="18" eb="20">
      <t>チョクセツ</t>
    </rPh>
    <rPh sb="20" eb="22">
      <t>ケイヒ</t>
    </rPh>
    <rPh sb="24" eb="26">
      <t>カンセツ</t>
    </rPh>
    <rPh sb="26" eb="28">
      <t>ケイヒ</t>
    </rPh>
    <phoneticPr fontId="2"/>
  </si>
  <si>
    <t>（ウ）</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</si>
  <si>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</si>
  <si>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（ア）契約単位合計</t>
    <rPh sb="3" eb="5">
      <t>ケイヤク</t>
    </rPh>
    <rPh sb="5" eb="7">
      <t>タンイ</t>
    </rPh>
    <rPh sb="7" eb="9">
      <t>ゴウケイ</t>
    </rPh>
    <phoneticPr fontId="2"/>
  </si>
  <si>
    <t>２　運営時納入金額（治験事務局の運営等にかかる経費）</t>
    <rPh sb="2" eb="4">
      <t>ウンエイ</t>
    </rPh>
    <rPh sb="4" eb="5">
      <t>ジ</t>
    </rPh>
    <rPh sb="5" eb="7">
      <t>ノウニュウ</t>
    </rPh>
    <rPh sb="7" eb="9">
      <t>キンガク</t>
    </rPh>
    <rPh sb="10" eb="12">
      <t>チケン</t>
    </rPh>
    <rPh sb="12" eb="15">
      <t>ジムキョク</t>
    </rPh>
    <rPh sb="16" eb="18">
      <t>ウンエイ</t>
    </rPh>
    <rPh sb="18" eb="19">
      <t>トウ</t>
    </rPh>
    <rPh sb="23" eb="25">
      <t>ケイヒ</t>
    </rPh>
    <phoneticPr fontId="2"/>
  </si>
  <si>
    <t>（ウ）症例単位合計</t>
    <rPh sb="3" eb="5">
      <t>ショウレイ</t>
    </rPh>
    <rPh sb="5" eb="7">
      <t>タンイ</t>
    </rPh>
    <rPh sb="7" eb="9">
      <t>ゴウケイ</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</si>
  <si>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</si>
  <si>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・実施時金額</t>
    <rPh sb="1" eb="3">
      <t>ジッシ</t>
    </rPh>
    <rPh sb="3" eb="4">
      <t>ジ</t>
    </rPh>
    <rPh sb="4" eb="6">
      <t>キンガク</t>
    </rPh>
    <phoneticPr fontId="2"/>
  </si>
  <si>
    <t>＝</t>
    <phoneticPr fontId="2"/>
  </si>
  <si>
    <t>円（消費税別）</t>
    <rPh sb="0" eb="1">
      <t>エン</t>
    </rPh>
    <rPh sb="2" eb="5">
      <t>ショウヒゼイ</t>
    </rPh>
    <rPh sb="5" eb="6">
      <t>ベツ</t>
    </rPh>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</si>
  <si>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</si>
  <si>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（研究経費ポイント表は別紙）</t>
    <phoneticPr fontId="2"/>
  </si>
  <si>
    <t>円（非課税）</t>
    <rPh sb="0" eb="1">
      <t>エン</t>
    </rPh>
    <rPh sb="2" eb="5">
      <t>ヒカゼイ</t>
    </rPh>
    <phoneticPr fontId="2"/>
  </si>
  <si>
    <t>あり</t>
    <phoneticPr fontId="2"/>
  </si>
  <si>
    <t>例</t>
    <phoneticPr fontId="2"/>
  </si>
  <si>
    <t>試験期間</t>
    <rPh sb="0" eb="2">
      <t>シケン</t>
    </rPh>
    <rPh sb="2" eb="4">
      <t>キカン</t>
    </rPh>
    <phoneticPr fontId="2"/>
  </si>
  <si>
    <t>ヶ月</t>
    <rPh sb="1" eb="2">
      <t>ゲツ</t>
    </rPh>
    <phoneticPr fontId="2"/>
  </si>
  <si>
    <t>SMOに委託する</t>
    <rPh sb="4" eb="6">
      <t>イタク</t>
    </rPh>
    <phoneticPr fontId="2"/>
  </si>
  <si>
    <t>８　契約額合計［ア＋（イ×試験期間）＋（ウ×症例数）］</t>
    <rPh sb="2" eb="4">
      <t>ケイヤク</t>
    </rPh>
    <rPh sb="4" eb="5">
      <t>ガク</t>
    </rPh>
    <rPh sb="5" eb="7">
      <t>ゴウケイ</t>
    </rPh>
    <rPh sb="13" eb="15">
      <t>シケン</t>
    </rPh>
    <rPh sb="15" eb="17">
      <t>キカン</t>
    </rPh>
    <rPh sb="22" eb="24">
      <t>ショウレイ</t>
    </rPh>
    <rPh sb="24" eb="25">
      <t>スウ</t>
    </rPh>
    <phoneticPr fontId="2"/>
  </si>
  <si>
    <t>院内CRCを
使用する</t>
    <rPh sb="0" eb="2">
      <t>インナイ</t>
    </rPh>
    <rPh sb="7" eb="9">
      <t>シヨウ</t>
    </rPh>
    <phoneticPr fontId="2"/>
  </si>
  <si>
    <t>回</t>
    <rPh sb="0" eb="1">
      <t>カイ</t>
    </rPh>
    <phoneticPr fontId="2"/>
  </si>
  <si>
    <t>冷凍庫</t>
    <rPh sb="0" eb="3">
      <t>レイトウコ</t>
    </rPh>
    <phoneticPr fontId="2"/>
  </si>
  <si>
    <t>室温（冷蔵庫・恒温槽・冷凍庫以外）</t>
    <rPh sb="0" eb="2">
      <t>シツオン</t>
    </rPh>
    <rPh sb="3" eb="6">
      <t>レイゾウコ</t>
    </rPh>
    <rPh sb="7" eb="10">
      <t>コウオンソウ</t>
    </rPh>
    <rPh sb="11" eb="14">
      <t>レイトウコ</t>
    </rPh>
    <rPh sb="14" eb="16">
      <t>イガイ</t>
    </rPh>
    <phoneticPr fontId="2"/>
  </si>
  <si>
    <t>○</t>
    <phoneticPr fontId="2"/>
  </si>
  <si>
    <t>■</t>
  </si>
  <si>
    <t>■</t>
    <phoneticPr fontId="2"/>
  </si>
  <si>
    <t>□</t>
    <phoneticPr fontId="2"/>
  </si>
  <si>
    <t>治験</t>
    <phoneticPr fontId="2"/>
  </si>
  <si>
    <t>製造販売後臨床試験</t>
    <phoneticPr fontId="2"/>
  </si>
  <si>
    <t>□</t>
  </si>
  <si>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</si>
  <si>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</si>
  <si>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t>誤入力を避けるためシート単位で保護していますが、行の高さを広げたいなどの場合には保護を解除してご使用ください。パスワードは設定していません。</t>
    <rPh sb="0" eb="1">
      <t>ゴ</t>
    </rPh>
    <rPh sb="1" eb="3">
      <t>ニュウリョク</t>
    </rPh>
    <rPh sb="4" eb="5">
      <t>サ</t>
    </rPh>
    <rPh sb="15" eb="17">
      <t>ホゴ</t>
    </rPh>
    <rPh sb="24" eb="25">
      <t>ギョウ</t>
    </rPh>
    <rPh sb="26" eb="27">
      <t>タカ</t>
    </rPh>
    <rPh sb="29" eb="30">
      <t>ヒロ</t>
    </rPh>
    <rPh sb="36" eb="38">
      <t>バアイ</t>
    </rPh>
    <rPh sb="40" eb="42">
      <t>ホゴ</t>
    </rPh>
    <rPh sb="43" eb="45">
      <t>カイジョ</t>
    </rPh>
    <rPh sb="48" eb="50">
      <t>シヨウ</t>
    </rPh>
    <rPh sb="61" eb="63">
      <t>セッテイ</t>
    </rPh>
    <phoneticPr fontId="2"/>
  </si>
  <si>
    <t>シートを削除したり、計算式を変更しないでください。</t>
    <rPh sb="4" eb="6">
      <t>サクジョ</t>
    </rPh>
    <rPh sb="10" eb="12">
      <t>ケイサン</t>
    </rPh>
    <rPh sb="12" eb="13">
      <t>シキ</t>
    </rPh>
    <rPh sb="14" eb="16">
      <t>ヘンコウ</t>
    </rPh>
    <phoneticPr fontId="2"/>
  </si>
  <si>
    <t>3つのシートで構成されています。</t>
    <rPh sb="7" eb="9">
      <t>コウセイ</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</si>
  <si>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</si>
  <si>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</si>
  <si>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各シートは、入力しやすいようにウィンドウ枠を固定しています。</t>
    <rPh sb="0" eb="1">
      <t>カク</t>
    </rPh>
    <rPh sb="6" eb="8">
      <t>ニュウリョク</t>
    </rPh>
    <rPh sb="20" eb="21">
      <t>ワク</t>
    </rPh>
    <rPh sb="22" eb="24">
      <t>コテイ</t>
    </rPh>
    <phoneticPr fontId="2"/>
  </si>
  <si>
    <t>ABC-123</t>
    <phoneticPr fontId="2"/>
  </si>
  <si>
    <t>ABC-123-45</t>
    <phoneticPr fontId="2"/>
  </si>
  <si>
    <t>整理番号は入力しないで結構です。</t>
    <rPh sb="0" eb="2">
      <t>セイリ</t>
    </rPh>
    <rPh sb="2" eb="4">
      <t>バンゴウ</t>
    </rPh>
    <rPh sb="5" eb="7">
      <t>ニュウリョク</t>
    </rPh>
    <rPh sb="11" eb="13">
      <t>ケッコウ</t>
    </rPh>
    <phoneticPr fontId="2"/>
  </si>
  <si>
    <t>個々の試験について、要素ごとに該当するポイントを求め、そのポイントを合計したものをその治験のポイント数とする。</t>
    <rPh sb="3" eb="5">
      <t>シケン</t>
    </rPh>
    <phoneticPr fontId="2"/>
  </si>
  <si>
    <t>B</t>
    <phoneticPr fontId="5"/>
  </si>
  <si>
    <t>C</t>
    <phoneticPr fontId="5"/>
  </si>
  <si>
    <t>）</t>
    <phoneticPr fontId="2"/>
  </si>
  <si>
    <t>同上</t>
    <rPh sb="0" eb="2">
      <t>ドウジョウ</t>
    </rPh>
    <phoneticPr fontId="2"/>
  </si>
  <si>
    <t>×月数：</t>
    <rPh sb="1" eb="2">
      <t>ツキ</t>
    </rPh>
    <phoneticPr fontId="2"/>
  </si>
  <si>
    <t>・実施時金額</t>
    <rPh sb="1" eb="4">
      <t>ジッシジ</t>
    </rPh>
    <rPh sb="4" eb="6">
      <t>キンガク</t>
    </rPh>
    <phoneticPr fontId="2"/>
  </si>
  <si>
    <t>スライド枚数</t>
    <rPh sb="4" eb="6">
      <t>マイスウ</t>
    </rPh>
    <phoneticPr fontId="2"/>
  </si>
  <si>
    <t>枚</t>
    <rPh sb="0" eb="1">
      <t>マイ</t>
    </rPh>
    <phoneticPr fontId="2"/>
  </si>
  <si>
    <t>＝</t>
    <phoneticPr fontId="2"/>
  </si>
  <si>
    <t>経過観察回数
（Visit回数）</t>
    <rPh sb="0" eb="4">
      <t>ケイカカンサツ</t>
    </rPh>
    <rPh sb="4" eb="6">
      <t>カイスウ</t>
    </rPh>
    <rPh sb="13" eb="15">
      <t>カイスウ</t>
    </rPh>
    <phoneticPr fontId="5"/>
  </si>
  <si>
    <t>×　Visit回数：</t>
    <rPh sb="7" eb="9">
      <t>カイスウ</t>
    </rPh>
    <phoneticPr fontId="2"/>
  </si>
  <si>
    <t>その他　</t>
    <rPh sb="2" eb="3">
      <t>タ</t>
    </rPh>
    <phoneticPr fontId="2"/>
  </si>
  <si>
    <t>その他</t>
    <rPh sb="2" eb="3">
      <t>タ</t>
    </rPh>
    <phoneticPr fontId="2"/>
  </si>
  <si>
    <t>使用または投与経路</t>
    <rPh sb="0" eb="2">
      <t>シヨウ</t>
    </rPh>
    <rPh sb="5" eb="7">
      <t>トウヨ</t>
    </rPh>
    <rPh sb="7" eb="9">
      <t>ケイロ</t>
    </rPh>
    <phoneticPr fontId="5"/>
  </si>
  <si>
    <t>注射等</t>
    <rPh sb="0" eb="2">
      <t>チュウシャ</t>
    </rPh>
    <rPh sb="2" eb="3">
      <t>トウ</t>
    </rPh>
    <phoneticPr fontId="2"/>
  </si>
  <si>
    <t>評価対象物の保管場所</t>
    <rPh sb="0" eb="2">
      <t>ヒョウカ</t>
    </rPh>
    <rPh sb="2" eb="5">
      <t>タイショウブツ</t>
    </rPh>
    <rPh sb="6" eb="8">
      <t>ホカン</t>
    </rPh>
    <rPh sb="8" eb="10">
      <t>バショ</t>
    </rPh>
    <phoneticPr fontId="5"/>
  </si>
  <si>
    <t>治験薬管理室</t>
    <rPh sb="0" eb="3">
      <t>チケンヤク</t>
    </rPh>
    <rPh sb="3" eb="6">
      <t>カンリシツ</t>
    </rPh>
    <phoneticPr fontId="2"/>
  </si>
  <si>
    <t>評価対象物の保管期間</t>
    <rPh sb="0" eb="2">
      <t>ヒョウカ</t>
    </rPh>
    <rPh sb="2" eb="5">
      <t>タイショウブツ</t>
    </rPh>
    <rPh sb="6" eb="8">
      <t>ホカン</t>
    </rPh>
    <phoneticPr fontId="5"/>
  </si>
  <si>
    <t>評価対象物の保管条件</t>
    <rPh sb="0" eb="2">
      <t>ヒョウカ</t>
    </rPh>
    <rPh sb="2" eb="5">
      <t>タイショウブツ</t>
    </rPh>
    <rPh sb="6" eb="8">
      <t>ホカン</t>
    </rPh>
    <rPh sb="8" eb="10">
      <t>ジョウケン</t>
    </rPh>
    <phoneticPr fontId="2"/>
  </si>
  <si>
    <t>一般的検査＋
非侵襲的機能検査及び
画像診断項目数</t>
    <rPh sb="24" eb="25">
      <t>スウ</t>
    </rPh>
    <phoneticPr fontId="5"/>
  </si>
  <si>
    <t>４９以下</t>
    <phoneticPr fontId="5"/>
  </si>
  <si>
    <t>５０～９９</t>
    <phoneticPr fontId="2"/>
  </si>
  <si>
    <t>１００以上</t>
    <phoneticPr fontId="2"/>
  </si>
  <si>
    <t>侵襲的機能検査及び
画像診断回数</t>
    <phoneticPr fontId="5"/>
  </si>
  <si>
    <t>×回数(</t>
    <phoneticPr fontId="2"/>
  </si>
  <si>
    <t>回)</t>
    <phoneticPr fontId="2"/>
  </si>
  <si>
    <t>特殊検査のための
検体採取回数</t>
    <phoneticPr fontId="5"/>
  </si>
  <si>
    <t>生検回数</t>
    <phoneticPr fontId="5"/>
  </si>
  <si>
    <t>あり</t>
    <phoneticPr fontId="2"/>
  </si>
  <si>
    <t>×種類</t>
    <rPh sb="1" eb="3">
      <t>シュルイ</t>
    </rPh>
    <phoneticPr fontId="2"/>
  </si>
  <si>
    <t>評価対象物の規格数</t>
    <rPh sb="0" eb="2">
      <t>ヒョウカ</t>
    </rPh>
    <rPh sb="2" eb="5">
      <t>タイショウブツ</t>
    </rPh>
    <rPh sb="6" eb="8">
      <t>キカク</t>
    </rPh>
    <rPh sb="8" eb="9">
      <t>スウ</t>
    </rPh>
    <phoneticPr fontId="2"/>
  </si>
  <si>
    <t>試験デザイン</t>
    <rPh sb="0" eb="2">
      <t>シケン</t>
    </rPh>
    <phoneticPr fontId="2"/>
  </si>
  <si>
    <t>オープン</t>
    <phoneticPr fontId="2"/>
  </si>
  <si>
    <t>単盲検</t>
    <rPh sb="0" eb="3">
      <t>タンモウケン</t>
    </rPh>
    <phoneticPr fontId="2"/>
  </si>
  <si>
    <t>二重盲検</t>
    <rPh sb="0" eb="2">
      <t>ニジュウ</t>
    </rPh>
    <rPh sb="2" eb="4">
      <t>モウケン</t>
    </rPh>
    <phoneticPr fontId="2"/>
  </si>
  <si>
    <t>非盲検担当者の設置</t>
    <rPh sb="0" eb="1">
      <t>ヒ</t>
    </rPh>
    <rPh sb="1" eb="3">
      <t>モウケン</t>
    </rPh>
    <rPh sb="3" eb="6">
      <t>タントウシャ</t>
    </rPh>
    <rPh sb="7" eb="9">
      <t>セッチ</t>
    </rPh>
    <phoneticPr fontId="2"/>
  </si>
  <si>
    <t>あり</t>
    <phoneticPr fontId="2"/>
  </si>
  <si>
    <t>出庫回数</t>
    <rPh sb="0" eb="2">
      <t>シュッコ</t>
    </rPh>
    <rPh sb="2" eb="4">
      <t>カイスウ</t>
    </rPh>
    <phoneticPr fontId="5"/>
  </si>
  <si>
    <t>×　回数：</t>
    <rPh sb="2" eb="4">
      <t>カイスウ</t>
    </rPh>
    <phoneticPr fontId="2"/>
  </si>
  <si>
    <t>調製の有無</t>
    <rPh sb="0" eb="2">
      <t>チョウセイ</t>
    </rPh>
    <rPh sb="3" eb="5">
      <t>ウム</t>
    </rPh>
    <phoneticPr fontId="2"/>
  </si>
  <si>
    <t>A</t>
    <phoneticPr fontId="5"/>
  </si>
  <si>
    <t>対象疾患の重症度</t>
    <phoneticPr fontId="2"/>
  </si>
  <si>
    <t>入院・外来の別</t>
    <phoneticPr fontId="2"/>
  </si>
  <si>
    <t>外来</t>
    <phoneticPr fontId="2"/>
  </si>
  <si>
    <t>入院</t>
    <phoneticPr fontId="2"/>
  </si>
  <si>
    <t xml:space="preserve">  </t>
  </si>
  <si>
    <t>使用</t>
    <rPh sb="0" eb="2">
      <t>シヨウ</t>
    </rPh>
    <phoneticPr fontId="2"/>
  </si>
  <si>
    <t>D</t>
    <phoneticPr fontId="5"/>
  </si>
  <si>
    <t>E</t>
    <phoneticPr fontId="5"/>
  </si>
  <si>
    <t>F</t>
    <phoneticPr fontId="2"/>
  </si>
  <si>
    <t>G</t>
    <phoneticPr fontId="5"/>
  </si>
  <si>
    <t>H</t>
    <phoneticPr fontId="5"/>
  </si>
  <si>
    <t>I</t>
    <phoneticPr fontId="5"/>
  </si>
  <si>
    <t>J</t>
    <phoneticPr fontId="5"/>
  </si>
  <si>
    <t>評価対象物の対照の使用</t>
    <rPh sb="6" eb="8">
      <t>タイショウ</t>
    </rPh>
    <phoneticPr fontId="5"/>
  </si>
  <si>
    <t>目標とする被験者数</t>
    <rPh sb="0" eb="2">
      <t>モクヒョウ</t>
    </rPh>
    <rPh sb="5" eb="8">
      <t>ヒケンシャ</t>
    </rPh>
    <rPh sb="8" eb="9">
      <t>スウ</t>
    </rPh>
    <phoneticPr fontId="2"/>
  </si>
  <si>
    <t>使用または投与回数</t>
    <rPh sb="0" eb="2">
      <t>シヨウ</t>
    </rPh>
    <rPh sb="5" eb="7">
      <t>トウヨ</t>
    </rPh>
    <rPh sb="7" eb="9">
      <t>カイスウ</t>
    </rPh>
    <phoneticPr fontId="5"/>
  </si>
  <si>
    <t>K</t>
    <phoneticPr fontId="5"/>
  </si>
  <si>
    <t>L</t>
    <phoneticPr fontId="2"/>
  </si>
  <si>
    <t>M</t>
    <phoneticPr fontId="2"/>
  </si>
  <si>
    <t>N</t>
    <phoneticPr fontId="2"/>
  </si>
  <si>
    <t>O</t>
    <phoneticPr fontId="2"/>
  </si>
  <si>
    <t>P</t>
    <phoneticPr fontId="2"/>
  </si>
  <si>
    <t>Q</t>
    <phoneticPr fontId="5"/>
  </si>
  <si>
    <t>R</t>
    <phoneticPr fontId="5"/>
  </si>
  <si>
    <t>S</t>
    <phoneticPr fontId="5"/>
  </si>
  <si>
    <t>T</t>
    <phoneticPr fontId="5"/>
  </si>
  <si>
    <t>U</t>
    <phoneticPr fontId="5"/>
  </si>
  <si>
    <t>V</t>
    <phoneticPr fontId="5"/>
  </si>
  <si>
    <t>W</t>
    <phoneticPr fontId="2"/>
  </si>
  <si>
    <t>X</t>
    <phoneticPr fontId="2"/>
  </si>
  <si>
    <t>（A～Qの合計ポイント数：</t>
    <phoneticPr fontId="2"/>
  </si>
  <si>
    <t>（R～Xの合計ポイント数：</t>
    <phoneticPr fontId="2"/>
  </si>
  <si>
    <t>内用、外用</t>
    <rPh sb="0" eb="2">
      <t>ナイヨウ</t>
    </rPh>
    <rPh sb="3" eb="5">
      <t>ガイヨウ</t>
    </rPh>
    <phoneticPr fontId="2"/>
  </si>
  <si>
    <t>冷蔵庫、恒温槽</t>
    <rPh sb="0" eb="3">
      <t>レイゾウコ</t>
    </rPh>
    <rPh sb="4" eb="7">
      <t>コウオンソウ</t>
    </rPh>
    <phoneticPr fontId="2"/>
  </si>
  <si>
    <t>治験事務局の運営に必要な費用（４０，０００円／１ヶ月が初回IRB開催月より発生する</t>
    <rPh sb="0" eb="2">
      <t>チケン</t>
    </rPh>
    <rPh sb="2" eb="5">
      <t>ジムキョク</t>
    </rPh>
    <rPh sb="6" eb="8">
      <t>ウンエイ</t>
    </rPh>
    <rPh sb="9" eb="11">
      <t>ヒツヨウ</t>
    </rPh>
    <rPh sb="12" eb="14">
      <t>ヒヨウ</t>
    </rPh>
    <rPh sb="21" eb="22">
      <t>エン</t>
    </rPh>
    <rPh sb="25" eb="26">
      <t>ゲツ</t>
    </rPh>
    <rPh sb="27" eb="29">
      <t>ショカイ</t>
    </rPh>
    <rPh sb="32" eb="34">
      <t>カイサイ</t>
    </rPh>
    <rPh sb="34" eb="35">
      <t>ヅキ</t>
    </rPh>
    <rPh sb="37" eb="39">
      <t>ハッセイ</t>
    </rPh>
    <phoneticPr fontId="2"/>
  </si>
  <si>
    <t>研究経費ポイント算出表R～X合計ポイント数</t>
    <rPh sb="0" eb="2">
      <t>ケンキュウ</t>
    </rPh>
    <rPh sb="2" eb="4">
      <t>ケイヒ</t>
    </rPh>
    <rPh sb="8" eb="11">
      <t>サンシュツヒョウ</t>
    </rPh>
    <rPh sb="14" eb="16">
      <t>ゴウケイ</t>
    </rPh>
    <rPh sb="20" eb="21">
      <t>スウ</t>
    </rPh>
    <phoneticPr fontId="2"/>
  </si>
  <si>
    <t>研究経費ポイント算出表
Ａ～Qの合計ポイント数</t>
    <rPh sb="16" eb="18">
      <t>ゴウケイ</t>
    </rPh>
    <phoneticPr fontId="2"/>
  </si>
  <si>
    <t>医薬部外品●●●の有効性及び安全性を確認する臨床試験</t>
    <rPh sb="0" eb="5">
      <t>イヤクブガイヒン</t>
    </rPh>
    <rPh sb="9" eb="12">
      <t>ユウコウセイ</t>
    </rPh>
    <rPh sb="12" eb="13">
      <t>オヨ</t>
    </rPh>
    <rPh sb="14" eb="17">
      <t>アンゼンセイ</t>
    </rPh>
    <rPh sb="18" eb="20">
      <t>カクニン</t>
    </rPh>
    <rPh sb="22" eb="26">
      <t>リンショウシケン</t>
    </rPh>
    <phoneticPr fontId="2"/>
  </si>
  <si>
    <t>健常人</t>
    <rPh sb="0" eb="2">
      <t>ケンジョウ</t>
    </rPh>
    <rPh sb="2" eb="3">
      <t>ジン</t>
    </rPh>
    <phoneticPr fontId="2"/>
  </si>
  <si>
    <t>軽症</t>
    <phoneticPr fontId="2"/>
  </si>
  <si>
    <t>中等度以上</t>
    <rPh sb="3" eb="5">
      <t>イジョウ</t>
    </rPh>
    <phoneticPr fontId="5"/>
  </si>
  <si>
    <t>臨床試験研究経費ポイント算出表(その他)</t>
    <rPh sb="0" eb="2">
      <t>リンショウ</t>
    </rPh>
    <rPh sb="2" eb="4">
      <t>シケン</t>
    </rPh>
    <rPh sb="4" eb="6">
      <t>ケンキュウ</t>
    </rPh>
    <rPh sb="6" eb="8">
      <t>ケイヒ</t>
    </rPh>
    <rPh sb="12" eb="14">
      <t>サンシュツ</t>
    </rPh>
    <rPh sb="14" eb="15">
      <t>ヒョウ</t>
    </rPh>
    <rPh sb="18" eb="19">
      <t>タ</t>
    </rPh>
    <phoneticPr fontId="5"/>
  </si>
  <si>
    <r>
      <t xml:space="preserve">小児、成人
</t>
    </r>
    <r>
      <rPr>
        <sz val="9"/>
        <rFont val="ＭＳ Ｐゴシック"/>
        <family val="3"/>
        <charset val="128"/>
      </rPr>
      <t>（高齢者、肝、腎臓障害等
合併有）</t>
    </r>
    <phoneticPr fontId="5"/>
  </si>
  <si>
    <t>検査・画像診断データ等の
マスキング提供</t>
    <rPh sb="0" eb="2">
      <t>ケンサ</t>
    </rPh>
    <rPh sb="3" eb="7">
      <t>ガゾウシンダン</t>
    </rPh>
    <rPh sb="10" eb="11">
      <t>トウ</t>
    </rPh>
    <rPh sb="18" eb="20">
      <t>テイキョウ</t>
    </rPh>
    <phoneticPr fontId="2"/>
  </si>
  <si>
    <t>経費内訳書(その他)</t>
    <rPh sb="0" eb="2">
      <t>ケイヒ</t>
    </rPh>
    <rPh sb="2" eb="5">
      <t>ウチワケショ</t>
    </rPh>
    <rPh sb="8" eb="9">
      <t>タ</t>
    </rPh>
    <phoneticPr fontId="5"/>
  </si>
  <si>
    <t>○</t>
  </si>
  <si>
    <t>試験で想定する被験者層について、Common Terminology Criteria for Adverse Events (CTCAE) Version 5.0「有害事象共通用語規準 v5.0 日本語訳JCOG 版」を参考とし、原則としてGrade 1を「軽症」、Grade 2を「中等症」、Grade 3以上を「重症・重篤」として算定すること。</t>
  </si>
  <si>
    <t>試験期間内に入院が必須の場合、入院にカウントすること。なお、外来で実施可能な試験を入院で実施する場合は、入院にカウントしないこととする。</t>
  </si>
  <si>
    <t>試験の遮蔽性又は盲検性に関するデザインについて算定すること。</t>
  </si>
  <si>
    <t>日本を含めた複数の国で同一のプロトコルにより同時開発する国際共同試験の場合に算定すること。また、日本単独で実施する試験であっても、依頼者が国外に所在する場合は、「依頼者が国外に所在」として算定すること。なお、ここで言う「依頼者」とは、本来のスポンサーを意味し、治験国内管理人が設置されている場合や日本国内に現地法人があるグローバル企業が依頼者の場合も、「依頼者が国外に所在」として取り扱うこと。</t>
  </si>
  <si>
    <t>試験の対象疾患の想定患者数について算定すること。</t>
  </si>
  <si>
    <t>評価対象物に対する対照（プラセボを含む）の使用の有無について算定すること。</t>
  </si>
  <si>
    <t>評価対象物の使用又は投与経路についてポイントを算定すること。</t>
  </si>
  <si>
    <t>評価対象物の使用又は投与の回数を算定すること。</t>
  </si>
  <si>
    <t>1歳未満は、乳児・新生児として取り扱う。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</si>
  <si>
    <t>選択基準及び除外基準の項目数をカウントすること。なお、試験期間の異なるタイミングにそれぞれ基準が設定されている場合には、それらの総計とすること。</t>
  </si>
  <si>
    <t>規定されるVisit数を算定すること。なお、連続する入院で複数のタイミングに検査・画像診断、診察などが規定されている場合には、可能な限り分割して算定すること。また、試験期間が固定されておらずVisit数がカウントできない場合には、想定される平均的な試験期間からVisit数をカウントすることで構わない。ただし、実際のVisit数が想定を著しく超えた場合には、試験終了時までに追加算定すること。</t>
  </si>
  <si>
    <t>一般的な臨床検査（採血・採尿など）及び造影剤を用いない画像診断（単純Ｘ線、CT、MRIなど）、心電図検査、超音波検査などの身体的・精神的な侵襲が無い（又は非常に少ない）検査等の項目数をカウントし算定すること。</t>
  </si>
  <si>
    <t>造影剤を用いる画像診断（Ｘ線、CT、MRI、超音波検査など）及び内視鏡検査、神経伝達速度検査などの身体的・精神的な侵襲が伴う検査等の回数をカウントし算定すること。</t>
  </si>
  <si>
    <t>薬物血中濃度測定のための頻回な採血や蓄尿が規定されている場合は、その回数をカウントし算定すること。</t>
  </si>
  <si>
    <t>手術及び骨髄穿刺、動脈血採取などの侵襲性が高い方法による検体採取が規定されている場合には、その回数をカウントし算定すること。</t>
  </si>
  <si>
    <t>CT画像やMRI画像などを依頼者に提供する場合に算定すること。</t>
  </si>
  <si>
    <t>責任医師や分担医師が、GCPやEDC、評価方法等のトレーニングなどを要する場合に算定すること。</t>
  </si>
  <si>
    <t>評価対象物を治験薬管理室にて保管する場合にポイントを算定すること。</t>
  </si>
  <si>
    <t>被験者への投与のために、保管場所から評価対象物を出庫する回数について算定すること。</t>
  </si>
  <si>
    <t>被験者への投与又は使用に際して、評価対象物を溶解・希釈・混合する等の工程が必要な場合に算定すること。</t>
  </si>
  <si>
    <t>二重盲検試験において、非盲検担当者の設置がプロトコル等に規定されている場合に算定すること。</t>
  </si>
  <si>
    <t>評価対象物の初回の搬入から、最終的な返却までの予定期間を算定すること。なお、保管期間が延長された場合（試験期間の延長等のため）には、延長期間についてポイントを算定し、契約変更等の手続きをとること。</t>
  </si>
  <si>
    <t>評価対象物の保管方法についてポイントを算定すること。なお、保管方法が異なる評価対象物がある場合には、ポイント数が高くなるよう算定すること。また、室温保管が規定されている評価対象物を恒温槽や冷蔵庫にて保管する場合は、「冷蔵庫又は恒温槽」として算定すること。</t>
  </si>
  <si>
    <t>管理が必要な評価対象物（対照を含める）の規格数についてポイントを算定すること。</t>
  </si>
  <si>
    <t>YC書式540</t>
    <phoneticPr fontId="2"/>
  </si>
  <si>
    <t>YC書式542</t>
    <rPh sb="2" eb="4">
      <t>ショシキ</t>
    </rPh>
    <phoneticPr fontId="2"/>
  </si>
  <si>
    <t>（１）スクリーニング経費</t>
    <rPh sb="10" eb="12">
      <t>ケイヒ</t>
    </rPh>
    <phoneticPr fontId="2"/>
  </si>
  <si>
    <t>予定症例数×２０，０００円</t>
    <rPh sb="0" eb="2">
      <t>ヨテイ</t>
    </rPh>
    <rPh sb="2" eb="4">
      <t>ショウレイ</t>
    </rPh>
    <rPh sb="4" eb="5">
      <t>スウ</t>
    </rPh>
    <rPh sb="12" eb="13">
      <t>エン</t>
    </rPh>
    <phoneticPr fontId="2"/>
  </si>
  <si>
    <t>研究経費　Ⅰ　　小計　（１）</t>
    <rPh sb="0" eb="2">
      <t>ケンキュウ</t>
    </rPh>
    <rPh sb="2" eb="4">
      <t>ケイヒ</t>
    </rPh>
    <rPh sb="8" eb="10">
      <t>ショウケイ</t>
    </rPh>
    <phoneticPr fontId="2"/>
  </si>
  <si>
    <t>（２）審査費用</t>
    <rPh sb="3" eb="5">
      <t>シンサ</t>
    </rPh>
    <rPh sb="5" eb="7">
      <t>ヒヨウ</t>
    </rPh>
    <phoneticPr fontId="2"/>
  </si>
  <si>
    <t>（３）評価対象物管理経費</t>
    <rPh sb="3" eb="5">
      <t>ヒョウカ</t>
    </rPh>
    <rPh sb="5" eb="8">
      <t>タイショウブツ</t>
    </rPh>
    <rPh sb="8" eb="10">
      <t>カンリ</t>
    </rPh>
    <rPh sb="10" eb="12">
      <t>ケイヒ</t>
    </rPh>
    <phoneticPr fontId="2"/>
  </si>
  <si>
    <t>（４）管理費</t>
    <rPh sb="3" eb="5">
      <t>カンリ</t>
    </rPh>
    <phoneticPr fontId="2"/>
  </si>
  <si>
    <t>（５）治験事務局運営費用</t>
    <rPh sb="3" eb="5">
      <t>チケン</t>
    </rPh>
    <rPh sb="5" eb="8">
      <t>ジムキョク</t>
    </rPh>
    <rPh sb="8" eb="10">
      <t>ウンエイ</t>
    </rPh>
    <rPh sb="10" eb="12">
      <t>ヒヨウ</t>
    </rPh>
    <phoneticPr fontId="2"/>
  </si>
  <si>
    <t>（６）研究経費　Ⅱ</t>
    <rPh sb="3" eb="5">
      <t>ケンキュウ</t>
    </rPh>
    <rPh sb="5" eb="7">
      <t>ケイヒ</t>
    </rPh>
    <phoneticPr fontId="2"/>
  </si>
  <si>
    <t>（７）CRC人件費</t>
    <rPh sb="6" eb="9">
      <t>ジンケンヒ</t>
    </rPh>
    <phoneticPr fontId="2"/>
  </si>
  <si>
    <t>（８）CRC人件費
　（SMO・CRCの管理監督）</t>
    <rPh sb="6" eb="9">
      <t>ジンケンヒ</t>
    </rPh>
    <rPh sb="20" eb="22">
      <t>カンリ</t>
    </rPh>
    <rPh sb="22" eb="24">
      <t>カントク</t>
    </rPh>
    <phoneticPr fontId="2"/>
  </si>
  <si>
    <t>（９）管理費</t>
    <rPh sb="3" eb="6">
      <t>カンリヒ</t>
    </rPh>
    <phoneticPr fontId="2"/>
  </si>
  <si>
    <t>｛（１）＋（２）＋（３）｝×１０％</t>
    <phoneticPr fontId="2"/>
  </si>
  <si>
    <t>直接経費　Ⅰ　　小計　（２）＋（３）＋（４）</t>
    <rPh sb="0" eb="2">
      <t>チョクセツ</t>
    </rPh>
    <rPh sb="2" eb="4">
      <t>ケイヒ</t>
    </rPh>
    <rPh sb="8" eb="10">
      <t>ショウケイ</t>
    </rPh>
    <phoneticPr fontId="2"/>
  </si>
  <si>
    <t>間接経費　Ⅰ　　｛（１）＋（２）＋（３）＋（４）｝×３０％</t>
    <rPh sb="0" eb="2">
      <t>カンセツ</t>
    </rPh>
    <rPh sb="2" eb="4">
      <t>ケイヒ</t>
    </rPh>
    <phoneticPr fontId="2"/>
  </si>
  <si>
    <t>｛（６）＋（７）＋（８）｝×１０％</t>
    <phoneticPr fontId="2"/>
  </si>
  <si>
    <t>直接経費　Ⅱ　　小計　（７）＋（８）＋（９）</t>
    <rPh sb="0" eb="2">
      <t>チョクセツ</t>
    </rPh>
    <rPh sb="2" eb="4">
      <t>ケイヒ</t>
    </rPh>
    <rPh sb="8" eb="10">
      <t>ショウケイ</t>
    </rPh>
    <phoneticPr fontId="2"/>
  </si>
  <si>
    <t>間接経費　Ⅱ　　｛（６）＋（７）＋（８）＋（９）｝×３０％</t>
    <rPh sb="0" eb="2">
      <t>カンセツ</t>
    </rPh>
    <rPh sb="2" eb="4">
      <t>ケイヒ</t>
    </rPh>
    <phoneticPr fontId="2"/>
  </si>
  <si>
    <t>（イ）運営単位合計（１ヶ月当り）</t>
    <rPh sb="3" eb="5">
      <t>ウンエイ</t>
    </rPh>
    <rPh sb="5" eb="7">
      <t>タンイ</t>
    </rPh>
    <rPh sb="7" eb="9">
      <t>ゴウケイ</t>
    </rPh>
    <rPh sb="12" eb="13">
      <t>ゲツ</t>
    </rPh>
    <rPh sb="13" eb="14">
      <t>ア</t>
    </rPh>
    <phoneticPr fontId="2"/>
  </si>
  <si>
    <t>４　被験者負担軽減費（治験参加に伴う被験者の負担を軽減する為の費用／１来院当り）</t>
    <rPh sb="2" eb="5">
      <t>ヒケンシャ</t>
    </rPh>
    <rPh sb="5" eb="7">
      <t>フタン</t>
    </rPh>
    <rPh sb="7" eb="9">
      <t>ケイゲン</t>
    </rPh>
    <rPh sb="9" eb="10">
      <t>ヒ</t>
    </rPh>
    <rPh sb="11" eb="13">
      <t>チケン</t>
    </rPh>
    <rPh sb="13" eb="15">
      <t>サンカ</t>
    </rPh>
    <rPh sb="16" eb="17">
      <t>トモナ</t>
    </rPh>
    <rPh sb="18" eb="21">
      <t>ヒケンシャ</t>
    </rPh>
    <rPh sb="22" eb="24">
      <t>フタン</t>
    </rPh>
    <rPh sb="25" eb="27">
      <t>ケイゲン</t>
    </rPh>
    <rPh sb="29" eb="30">
      <t>タメ</t>
    </rPh>
    <rPh sb="31" eb="33">
      <t>ヒヨウ</t>
    </rPh>
    <rPh sb="35" eb="37">
      <t>ライイン</t>
    </rPh>
    <rPh sb="37" eb="38">
      <t>ア</t>
    </rPh>
    <phoneticPr fontId="2"/>
  </si>
  <si>
    <t>６　監査対応費（依頼者の監査にかかる経費／１回当り）</t>
    <rPh sb="2" eb="4">
      <t>カンサ</t>
    </rPh>
    <rPh sb="4" eb="6">
      <t>タイオウ</t>
    </rPh>
    <rPh sb="6" eb="7">
      <t>ヒ</t>
    </rPh>
    <rPh sb="8" eb="11">
      <t>イライシャ</t>
    </rPh>
    <rPh sb="12" eb="14">
      <t>カンサ</t>
    </rPh>
    <rPh sb="18" eb="20">
      <t>ケイヒ</t>
    </rPh>
    <rPh sb="22" eb="23">
      <t>カイ</t>
    </rPh>
    <rPh sb="23" eb="24">
      <t>ア</t>
    </rPh>
    <phoneticPr fontId="2"/>
  </si>
  <si>
    <t>９　標本作製費用（検体などのスライド等作製費用／1症例当り）</t>
    <rPh sb="2" eb="4">
      <t>ヒョウホン</t>
    </rPh>
    <rPh sb="4" eb="6">
      <t>サクセイ</t>
    </rPh>
    <rPh sb="6" eb="8">
      <t>ヒヨウ</t>
    </rPh>
    <rPh sb="9" eb="11">
      <t>ケンタイ</t>
    </rPh>
    <rPh sb="18" eb="19">
      <t>トウ</t>
    </rPh>
    <rPh sb="19" eb="21">
      <t>サクセイ</t>
    </rPh>
    <rPh sb="21" eb="23">
      <t>ヒヨウ</t>
    </rPh>
    <rPh sb="25" eb="27">
      <t>ショウレイ</t>
    </rPh>
    <rPh sb="27" eb="28">
      <t>ア</t>
    </rPh>
    <phoneticPr fontId="2"/>
  </si>
  <si>
    <t>７　ＧＣＰ適合性調査対応費（規制当局の査察にかかる経費／１回当り）</t>
    <rPh sb="5" eb="8">
      <t>テキゴウセイ</t>
    </rPh>
    <rPh sb="8" eb="10">
      <t>チョウサ</t>
    </rPh>
    <rPh sb="10" eb="12">
      <t>タイオウ</t>
    </rPh>
    <rPh sb="12" eb="13">
      <t>ヒ</t>
    </rPh>
    <rPh sb="14" eb="16">
      <t>キセイ</t>
    </rPh>
    <rPh sb="16" eb="18">
      <t>トウキョク</t>
    </rPh>
    <rPh sb="19" eb="21">
      <t>ササツ</t>
    </rPh>
    <rPh sb="25" eb="27">
      <t>ケイヒ</t>
    </rPh>
    <rPh sb="29" eb="30">
      <t>カイ</t>
    </rPh>
    <rPh sb="30" eb="31">
      <t>ア</t>
    </rPh>
    <phoneticPr fontId="2"/>
  </si>
  <si>
    <t>３　実施時金額（症例実施にかかる経費／１症例当り）</t>
    <rPh sb="2" eb="4">
      <t>ジッシ</t>
    </rPh>
    <rPh sb="4" eb="5">
      <t>ジ</t>
    </rPh>
    <rPh sb="5" eb="7">
      <t>キンガク</t>
    </rPh>
    <rPh sb="8" eb="10">
      <t>ショウレイ</t>
    </rPh>
    <rPh sb="10" eb="12">
      <t>ジッシ</t>
    </rPh>
    <rPh sb="16" eb="18">
      <t>ケイヒ</t>
    </rPh>
    <rPh sb="20" eb="22">
      <t>ショウレイ</t>
    </rPh>
    <rPh sb="22" eb="23">
      <t>ア</t>
    </rPh>
    <phoneticPr fontId="2"/>
  </si>
  <si>
    <t xml:space="preserve">　　 </t>
    <phoneticPr fontId="2"/>
  </si>
  <si>
    <t>運営単位合計（試験期間全体）</t>
    <phoneticPr fontId="2"/>
  </si>
  <si>
    <t>５　脱落症例経費（症例脱落にかかる経費／１症例当り）</t>
    <rPh sb="2" eb="4">
      <t>ダツラク</t>
    </rPh>
    <rPh sb="4" eb="6">
      <t>ショウレイ</t>
    </rPh>
    <rPh sb="6" eb="8">
      <t>ケイヒ</t>
    </rPh>
    <rPh sb="9" eb="11">
      <t>ショウレイ</t>
    </rPh>
    <rPh sb="11" eb="13">
      <t>ダツラク</t>
    </rPh>
    <rPh sb="17" eb="19">
      <t>ケイヒ</t>
    </rPh>
    <rPh sb="21" eb="23">
      <t>ショウレイ</t>
    </rPh>
    <rPh sb="23" eb="24">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</si>
</sst>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quot;円×目標とする被験者数&quot;"/>
  </numFmts>
  <fonts count="2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color theme="1"/>
      <name val="ＭＳ Ｐゴシック"/>
      <family val="2"/>
      <charset val="128"/>
      <scheme val="minor"/>
    </font>
    <font>
      <sz val="9"/>
      <name val="ＭＳ Ｐゴシック"/>
      <family val="3"/>
      <charset val="128"/>
    </font>
    <font>
      <sz val="11"/>
      <name val="ＭＳ Ｐゴシック"/>
      <family val="3"/>
      <charset val="128"/>
      <scheme val="minor"/>
    </font>
    <font>
      <sz val="11"/>
      <name val="ＭＳ Ｐゴシック"/>
      <family val="2"/>
      <charset val="128"/>
      <scheme val="minor"/>
    </font>
    <font>
      <sz val="11"/>
      <name val="HG明朝E"/>
      <family val="1"/>
      <charset val="128"/>
    </font>
    <font>
      <sz val="14"/>
      <color theme="1"/>
      <name val="ＭＳ Ｐゴシック"/>
      <family val="2"/>
      <charset val="128"/>
      <scheme val="minor"/>
    </font>
    <font>
      <sz val="14"/>
      <color theme="1"/>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sz val="10"/>
      <name val="ＭＳ Ｐゴシック"/>
      <family val="2"/>
      <charset val="128"/>
      <scheme val="minor"/>
    </font>
    <font>
      <b/>
      <sz val="11"/>
      <name val="ＭＳ Ｐゴシック"/>
      <family val="3"/>
      <charset val="128"/>
      <scheme val="minor"/>
    </font>
    <font>
      <sz val="8"/>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6" tint="0.79998168889431442"/>
        <bgColor indexed="64"/>
      </patternFill>
    </fill>
    <fill>
      <patternFill patternType="solid">
        <fgColor theme="7" tint="0.7999816888943144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223">
    <xf numFmtId="0" fontId="0" fillId="0" borderId="0" xfId="0">
      <alignment vertical="center"/>
    </xf>
    <xf numFmtId="0" fontId="0" fillId="0" borderId="0" xfId="0" applyAlignment="1">
      <alignment horizontal="center" vertical="center"/>
    </xf>
    <xf numFmtId="0" fontId="4" fillId="0" borderId="0" xfId="2" applyFont="1" applyAlignment="1">
      <alignment horizontal="center" vertical="center"/>
    </xf>
    <xf numFmtId="0" fontId="3" fillId="0" borderId="0" xfId="2" applyAlignment="1">
      <alignment horizontal="center" vertical="center"/>
    </xf>
    <xf numFmtId="0" fontId="6" fillId="0" borderId="1" xfId="2" applyFont="1" applyBorder="1" applyAlignment="1">
      <alignment horizontal="left" vertical="center" wrapText="1"/>
    </xf>
    <xf numFmtId="0" fontId="7" fillId="0" borderId="9" xfId="2" applyFont="1" applyBorder="1" applyAlignment="1">
      <alignment horizontal="center" vertical="center" textRotation="255"/>
    </xf>
    <xf numFmtId="0" fontId="3" fillId="0" borderId="10" xfId="2" applyBorder="1" applyAlignment="1">
      <alignment horizontal="center" vertical="center"/>
    </xf>
    <xf numFmtId="0" fontId="3" fillId="0" borderId="9" xfId="2" applyBorder="1" applyAlignment="1">
      <alignment horizontal="center" vertical="center"/>
    </xf>
    <xf numFmtId="0" fontId="3" fillId="0" borderId="0" xfId="2" applyAlignment="1">
      <alignment horizontal="left" vertical="center"/>
    </xf>
    <xf numFmtId="0" fontId="0" fillId="0" borderId="1" xfId="0" applyBorder="1">
      <alignment vertical="center"/>
    </xf>
    <xf numFmtId="38" fontId="0" fillId="0" borderId="0" xfId="1" applyFont="1">
      <alignment vertical="center"/>
    </xf>
    <xf numFmtId="0" fontId="3" fillId="0" borderId="3" xfId="2" applyBorder="1" applyAlignment="1">
      <alignment horizontal="center" vertical="center" wrapText="1"/>
    </xf>
    <xf numFmtId="0" fontId="3" fillId="0" borderId="0" xfId="2" applyAlignment="1">
      <alignment horizontal="left" vertical="center" wrapText="1"/>
    </xf>
    <xf numFmtId="0" fontId="10" fillId="5" borderId="3" xfId="0" applyFont="1" applyFill="1" applyBorder="1" applyProtection="1">
      <alignment vertical="center"/>
      <protection locked="0"/>
    </xf>
    <xf numFmtId="0" fontId="11" fillId="0" borderId="0" xfId="0" applyFont="1" applyAlignment="1">
      <alignment vertical="top"/>
    </xf>
    <xf numFmtId="0" fontId="3" fillId="0" borderId="3" xfId="2" applyBorder="1" applyAlignment="1">
      <alignment horizontal="center" vertical="center"/>
    </xf>
    <xf numFmtId="0" fontId="3" fillId="4" borderId="3" xfId="2" applyFill="1" applyBorder="1" applyAlignment="1">
      <alignment horizontal="center" vertical="center"/>
    </xf>
    <xf numFmtId="0" fontId="6" fillId="0" borderId="0" xfId="2" applyFont="1" applyAlignment="1">
      <alignment horizontal="left" vertical="center"/>
    </xf>
    <xf numFmtId="0" fontId="3" fillId="0" borderId="0" xfId="2" applyAlignment="1">
      <alignment horizontal="right" vertical="center"/>
    </xf>
    <xf numFmtId="0" fontId="3" fillId="3" borderId="0" xfId="2" applyFill="1" applyAlignment="1" applyProtection="1">
      <alignment horizontal="center" vertical="center"/>
      <protection locked="0"/>
    </xf>
    <xf numFmtId="0" fontId="3" fillId="4" borderId="0" xfId="2" applyFill="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wrapText="1"/>
    </xf>
    <xf numFmtId="0" fontId="3" fillId="0" borderId="3" xfId="2" applyBorder="1" applyAlignment="1">
      <alignment vertical="center" wrapText="1"/>
    </xf>
    <xf numFmtId="0" fontId="6" fillId="0" borderId="3" xfId="2" applyFont="1" applyBorder="1" applyAlignment="1">
      <alignment vertical="center" wrapText="1"/>
    </xf>
    <xf numFmtId="0" fontId="3" fillId="5" borderId="15" xfId="2" applyFill="1" applyBorder="1" applyAlignment="1" applyProtection="1">
      <alignment horizontal="center" vertical="center" wrapText="1"/>
      <protection locked="0"/>
    </xf>
    <xf numFmtId="0" fontId="3" fillId="0" borderId="18" xfId="2" applyBorder="1" applyAlignment="1">
      <alignment horizontal="center" vertical="center" wrapText="1"/>
    </xf>
    <xf numFmtId="0" fontId="12" fillId="0" borderId="18" xfId="2" applyFont="1" applyBorder="1" applyAlignment="1">
      <alignment horizontal="center" vertical="center" wrapText="1"/>
    </xf>
    <xf numFmtId="0" fontId="3" fillId="2" borderId="18" xfId="2" applyFill="1" applyBorder="1" applyAlignment="1">
      <alignment horizontal="center" vertical="center"/>
    </xf>
    <xf numFmtId="0" fontId="8" fillId="5" borderId="4" xfId="0" applyFont="1" applyFill="1" applyBorder="1" applyAlignment="1" applyProtection="1">
      <alignment horizontal="left" vertical="center"/>
      <protection locked="0"/>
    </xf>
    <xf numFmtId="0" fontId="8" fillId="5" borderId="2" xfId="0" applyFont="1" applyFill="1" applyBorder="1" applyAlignment="1" applyProtection="1">
      <alignment horizontal="left" vertical="center"/>
      <protection locked="0"/>
    </xf>
    <xf numFmtId="0" fontId="8" fillId="5" borderId="4" xfId="0" applyFont="1" applyFill="1" applyBorder="1" applyAlignment="1" applyProtection="1">
      <alignment horizontal="left" vertical="center" wrapText="1"/>
      <protection locked="0"/>
    </xf>
    <xf numFmtId="0" fontId="3" fillId="5" borderId="2" xfId="2" applyFill="1" applyBorder="1" applyAlignment="1" applyProtection="1">
      <alignment vertical="center"/>
      <protection locked="0"/>
    </xf>
    <xf numFmtId="0" fontId="13" fillId="0" borderId="3" xfId="0" applyFont="1" applyBorder="1" applyAlignment="1">
      <alignment vertical="center" wrapText="1"/>
    </xf>
    <xf numFmtId="0" fontId="14" fillId="0" borderId="3" xfId="0" applyFont="1" applyBorder="1" applyAlignment="1">
      <alignment vertical="center" wrapText="1"/>
    </xf>
    <xf numFmtId="0" fontId="11" fillId="4" borderId="2" xfId="0" applyFont="1" applyFill="1" applyBorder="1">
      <alignment vertical="center"/>
    </xf>
    <xf numFmtId="0" fontId="10" fillId="0" borderId="0" xfId="0" applyFont="1">
      <alignment vertical="center"/>
    </xf>
    <xf numFmtId="0" fontId="10" fillId="5" borderId="1" xfId="0" applyFont="1" applyFill="1" applyBorder="1" applyProtection="1">
      <alignment vertical="center"/>
      <protection locked="0"/>
    </xf>
    <xf numFmtId="0" fontId="15" fillId="0" borderId="1" xfId="0" applyFont="1" applyBorder="1" applyAlignment="1">
      <alignment horizontal="right" vertical="center"/>
    </xf>
    <xf numFmtId="0" fontId="10" fillId="0" borderId="1" xfId="0" applyFont="1" applyBorder="1">
      <alignment vertical="center"/>
    </xf>
    <xf numFmtId="0" fontId="3" fillId="7" borderId="3" xfId="2" applyFill="1" applyBorder="1" applyAlignment="1">
      <alignment horizontal="center" vertical="center"/>
    </xf>
    <xf numFmtId="0" fontId="16" fillId="0" borderId="0" xfId="0" applyFont="1" applyAlignment="1">
      <alignment vertical="top"/>
    </xf>
    <xf numFmtId="0" fontId="3" fillId="2" borderId="2" xfId="2" applyFill="1" applyBorder="1" applyAlignment="1">
      <alignment horizontal="center" vertical="center"/>
    </xf>
    <xf numFmtId="0" fontId="3" fillId="2" borderId="2" xfId="2" applyFill="1" applyBorder="1" applyAlignment="1">
      <alignment horizontal="right" vertical="center"/>
    </xf>
    <xf numFmtId="0" fontId="3" fillId="2" borderId="2" xfId="2" applyFill="1" applyBorder="1" applyAlignment="1">
      <alignment horizontal="left" vertical="center"/>
    </xf>
    <xf numFmtId="0" fontId="3" fillId="2" borderId="5" xfId="2" applyFill="1" applyBorder="1" applyAlignment="1">
      <alignment horizontal="center" vertical="center"/>
    </xf>
    <xf numFmtId="0" fontId="3" fillId="2" borderId="18" xfId="2" applyFill="1" applyBorder="1" applyAlignment="1">
      <alignment horizontal="left" vertical="center"/>
    </xf>
    <xf numFmtId="0" fontId="3" fillId="6" borderId="3" xfId="2" applyFill="1" applyBorder="1" applyAlignment="1">
      <alignment horizontal="center" vertical="center"/>
    </xf>
    <xf numFmtId="0" fontId="9" fillId="0" borderId="3" xfId="2" applyFont="1" applyBorder="1" applyAlignment="1">
      <alignment vertical="center" wrapText="1"/>
    </xf>
    <xf numFmtId="0" fontId="3" fillId="0" borderId="0" xfId="2" applyAlignment="1">
      <alignment horizontal="center" vertical="center" wrapText="1"/>
    </xf>
    <xf numFmtId="0" fontId="11" fillId="0" borderId="2" xfId="0" applyFont="1" applyBorder="1">
      <alignment vertical="center"/>
    </xf>
    <xf numFmtId="0" fontId="11" fillId="0" borderId="0" xfId="0" applyFont="1" applyAlignment="1">
      <alignment horizontal="left" vertical="center"/>
    </xf>
    <xf numFmtId="0" fontId="17" fillId="0" borderId="2" xfId="0" applyFont="1" applyBorder="1" applyAlignment="1">
      <alignment horizontal="left" vertical="center"/>
    </xf>
    <xf numFmtId="0" fontId="17" fillId="0" borderId="2" xfId="0" applyFont="1" applyBorder="1" applyAlignment="1">
      <alignment horizontal="left" vertical="center" wrapText="1"/>
    </xf>
    <xf numFmtId="0" fontId="17" fillId="0" borderId="5" xfId="0" applyFont="1" applyBorder="1" applyAlignment="1">
      <alignment horizontal="left" vertical="center"/>
    </xf>
    <xf numFmtId="0" fontId="17" fillId="0" borderId="0" xfId="0" applyFont="1" applyAlignment="1">
      <alignment horizontal="left" vertical="center" wrapText="1"/>
    </xf>
    <xf numFmtId="0" fontId="3" fillId="6" borderId="3" xfId="2" applyFill="1" applyBorder="1" applyAlignment="1">
      <alignment horizontal="center" vertical="center" wrapText="1"/>
    </xf>
    <xf numFmtId="0" fontId="3" fillId="7" borderId="4" xfId="2" applyFill="1" applyBorder="1" applyAlignment="1">
      <alignment horizontal="center" vertical="center" wrapText="1"/>
    </xf>
    <xf numFmtId="0" fontId="11" fillId="0" borderId="2" xfId="0" applyFont="1" applyBorder="1" applyAlignment="1">
      <alignment horizontal="left" vertical="center"/>
    </xf>
    <xf numFmtId="0" fontId="11" fillId="0" borderId="5" xfId="0" applyFont="1" applyBorder="1" applyAlignment="1">
      <alignment horizontal="left" vertical="center"/>
    </xf>
    <xf numFmtId="0" fontId="3" fillId="0" borderId="4" xfId="2" applyBorder="1" applyAlignment="1">
      <alignment horizontal="center" vertical="center" wrapText="1"/>
    </xf>
    <xf numFmtId="0" fontId="3" fillId="7" borderId="3" xfId="2" applyFill="1" applyBorder="1" applyAlignment="1">
      <alignment horizontal="center" vertical="center" wrapText="1"/>
    </xf>
    <xf numFmtId="0" fontId="3" fillId="0" borderId="1" xfId="2" applyBorder="1" applyAlignment="1">
      <alignment horizontal="center" vertical="center"/>
    </xf>
    <xf numFmtId="0" fontId="3" fillId="0" borderId="1" xfId="2" applyBorder="1" applyAlignment="1">
      <alignment horizontal="left" vertical="center" wrapText="1"/>
    </xf>
    <xf numFmtId="0" fontId="17" fillId="0" borderId="4" xfId="0" applyFont="1" applyBorder="1" applyAlignment="1">
      <alignment horizontal="left" vertical="center"/>
    </xf>
    <xf numFmtId="0" fontId="17" fillId="0" borderId="4" xfId="0" applyFont="1" applyBorder="1" applyAlignment="1">
      <alignment horizontal="left" vertical="center" wrapText="1"/>
    </xf>
    <xf numFmtId="0" fontId="10" fillId="4" borderId="2" xfId="0" applyFont="1" applyFill="1" applyBorder="1">
      <alignment vertical="center"/>
    </xf>
    <xf numFmtId="0" fontId="10" fillId="0" borderId="2" xfId="0" applyFont="1" applyBorder="1" applyAlignment="1">
      <alignment vertical="center" wrapText="1"/>
    </xf>
    <xf numFmtId="0" fontId="10" fillId="7" borderId="2" xfId="0" applyFont="1" applyFill="1" applyBorder="1" applyAlignment="1">
      <alignment vertical="center" wrapText="1"/>
    </xf>
    <xf numFmtId="0" fontId="10" fillId="5" borderId="12" xfId="0" applyFont="1" applyFill="1" applyBorder="1" applyAlignment="1" applyProtection="1">
      <alignment horizontal="center" vertical="center" wrapText="1"/>
      <protection locked="0"/>
    </xf>
    <xf numFmtId="0" fontId="10" fillId="5" borderId="3" xfId="0" applyFont="1" applyFill="1" applyBorder="1" applyAlignment="1" applyProtection="1">
      <alignment horizontal="center" vertical="center" wrapText="1"/>
      <protection locked="0"/>
    </xf>
    <xf numFmtId="38" fontId="15" fillId="0" borderId="1" xfId="1" applyFont="1" applyFill="1" applyBorder="1" applyAlignment="1">
      <alignment horizontal="right" vertical="center"/>
    </xf>
    <xf numFmtId="0" fontId="15" fillId="0" borderId="0" xfId="0" applyFont="1" applyAlignment="1">
      <alignment horizontal="right" vertical="center"/>
    </xf>
    <xf numFmtId="0" fontId="3" fillId="2" borderId="16" xfId="2" applyFill="1" applyBorder="1" applyAlignment="1">
      <alignment horizontal="center" vertical="center" wrapText="1"/>
    </xf>
    <xf numFmtId="0" fontId="3" fillId="2" borderId="17" xfId="2" applyFill="1" applyBorder="1" applyAlignment="1">
      <alignment horizontal="center" vertical="center" wrapText="1"/>
    </xf>
    <xf numFmtId="0" fontId="3" fillId="7" borderId="3" xfId="2" applyFill="1" applyBorder="1" applyAlignment="1">
      <alignment horizontal="center" vertical="center" wrapText="1"/>
    </xf>
    <xf numFmtId="0" fontId="3" fillId="0" borderId="4" xfId="2" applyBorder="1" applyAlignment="1">
      <alignment horizontal="right" vertical="center"/>
    </xf>
    <xf numFmtId="0" fontId="3" fillId="0" borderId="2" xfId="2" applyBorder="1" applyAlignment="1">
      <alignment horizontal="right" vertical="center"/>
    </xf>
    <xf numFmtId="0" fontId="10" fillId="0" borderId="2" xfId="0" applyFont="1" applyBorder="1" applyAlignment="1">
      <alignment horizontal="left" vertical="center"/>
    </xf>
    <xf numFmtId="0" fontId="10" fillId="0" borderId="5" xfId="0" applyFont="1" applyBorder="1" applyAlignment="1">
      <alignment horizontal="left" vertical="center"/>
    </xf>
    <xf numFmtId="0" fontId="3" fillId="2" borderId="19" xfId="2" applyFill="1" applyBorder="1" applyAlignment="1">
      <alignment horizontal="center" vertical="center" wrapText="1"/>
    </xf>
    <xf numFmtId="0" fontId="3" fillId="2" borderId="20" xfId="2" applyFill="1" applyBorder="1" applyAlignment="1">
      <alignment horizontal="center" vertical="center" wrapText="1"/>
    </xf>
    <xf numFmtId="0" fontId="3" fillId="7" borderId="4" xfId="2" applyFill="1" applyBorder="1" applyAlignment="1">
      <alignment horizontal="center" vertical="center" wrapText="1"/>
    </xf>
    <xf numFmtId="0" fontId="3" fillId="7" borderId="2" xfId="2" applyFill="1" applyBorder="1" applyAlignment="1">
      <alignment horizontal="center" vertical="center" wrapText="1"/>
    </xf>
    <xf numFmtId="0" fontId="3" fillId="7" borderId="5" xfId="2" applyFill="1" applyBorder="1" applyAlignment="1">
      <alignment horizontal="center" vertical="center" wrapText="1"/>
    </xf>
    <xf numFmtId="0" fontId="12" fillId="2" borderId="19" xfId="2" applyFont="1" applyFill="1" applyBorder="1" applyAlignment="1">
      <alignment horizontal="center" vertical="center" wrapText="1"/>
    </xf>
    <xf numFmtId="0" fontId="12" fillId="2" borderId="20" xfId="2" applyFont="1" applyFill="1" applyBorder="1" applyAlignment="1">
      <alignment horizontal="center" vertical="center" wrapText="1"/>
    </xf>
    <xf numFmtId="0" fontId="3" fillId="0" borderId="19" xfId="2" applyBorder="1" applyAlignment="1">
      <alignment horizontal="center" vertical="center"/>
    </xf>
    <xf numFmtId="0" fontId="3" fillId="0" borderId="20" xfId="2" applyBorder="1" applyAlignment="1">
      <alignment horizontal="center" vertical="center"/>
    </xf>
    <xf numFmtId="0" fontId="3" fillId="6" borderId="4" xfId="2" applyFill="1" applyBorder="1" applyAlignment="1">
      <alignment horizontal="center" vertical="center" wrapText="1"/>
    </xf>
    <xf numFmtId="0" fontId="3" fillId="6" borderId="2" xfId="2" applyFill="1" applyBorder="1" applyAlignment="1">
      <alignment horizontal="center" vertical="center" wrapText="1"/>
    </xf>
    <xf numFmtId="0" fontId="3" fillId="6" borderId="5" xfId="2" applyFill="1" applyBorder="1" applyAlignment="1">
      <alignment horizontal="center" vertical="center" wrapText="1"/>
    </xf>
    <xf numFmtId="0" fontId="3" fillId="2" borderId="19" xfId="2" applyFill="1" applyBorder="1" applyAlignment="1">
      <alignment horizontal="center" vertical="center"/>
    </xf>
    <xf numFmtId="0" fontId="3" fillId="2" borderId="20" xfId="2" applyFill="1" applyBorder="1" applyAlignment="1">
      <alignment horizontal="center" vertical="center"/>
    </xf>
    <xf numFmtId="0" fontId="3" fillId="5" borderId="2" xfId="2" applyFill="1" applyBorder="1" applyAlignment="1" applyProtection="1">
      <alignment horizontal="center" vertical="center"/>
      <protection locked="0"/>
    </xf>
    <xf numFmtId="0" fontId="3" fillId="2" borderId="16" xfId="2" applyFill="1" applyBorder="1" applyAlignment="1">
      <alignment horizontal="center" vertical="center"/>
    </xf>
    <xf numFmtId="0" fontId="3" fillId="2" borderId="17" xfId="2" applyFill="1" applyBorder="1" applyAlignment="1">
      <alignment horizontal="center" vertical="center"/>
    </xf>
    <xf numFmtId="0" fontId="11" fillId="0" borderId="3" xfId="0" applyFont="1" applyBorder="1" applyAlignment="1">
      <alignment horizontal="left" vertical="center"/>
    </xf>
    <xf numFmtId="0" fontId="11" fillId="0" borderId="3" xfId="0" applyFont="1" applyBorder="1" applyAlignment="1">
      <alignment horizontal="center" vertical="center"/>
    </xf>
    <xf numFmtId="0" fontId="4" fillId="0" borderId="0" xfId="2" applyFont="1" applyAlignment="1">
      <alignment horizontal="center" vertical="center" wrapText="1"/>
    </xf>
    <xf numFmtId="0" fontId="3" fillId="0" borderId="1" xfId="2" applyBorder="1" applyAlignment="1">
      <alignment horizontal="left" vertical="center" wrapText="1"/>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1" xfId="0" applyFont="1" applyBorder="1" applyAlignment="1">
      <alignment horizontal="left" vertical="center"/>
    </xf>
    <xf numFmtId="0" fontId="11" fillId="0" borderId="10" xfId="0" applyFont="1" applyBorder="1" applyAlignment="1">
      <alignment horizontal="left" vertical="center"/>
    </xf>
    <xf numFmtId="0" fontId="9" fillId="0" borderId="4" xfId="2" applyFont="1" applyBorder="1" applyAlignment="1">
      <alignment horizontal="center" vertical="center" wrapText="1"/>
    </xf>
    <xf numFmtId="0" fontId="9" fillId="0" borderId="2" xfId="2" applyFont="1" applyBorder="1" applyAlignment="1">
      <alignment horizontal="center" vertical="center" wrapText="1"/>
    </xf>
    <xf numFmtId="0" fontId="9" fillId="0" borderId="5" xfId="2" applyFont="1" applyBorder="1" applyAlignment="1">
      <alignment horizontal="center" vertical="center" wrapText="1"/>
    </xf>
    <xf numFmtId="0" fontId="3" fillId="4" borderId="4" xfId="2" applyFill="1" applyBorder="1" applyAlignment="1">
      <alignment horizontal="center" vertical="center" wrapText="1"/>
    </xf>
    <xf numFmtId="0" fontId="3" fillId="4" borderId="2" xfId="2" applyFill="1" applyBorder="1" applyAlignment="1">
      <alignment horizontal="center" vertical="center" wrapText="1"/>
    </xf>
    <xf numFmtId="0" fontId="3" fillId="4" borderId="5" xfId="2" applyFill="1" applyBorder="1" applyAlignment="1">
      <alignment horizontal="center" vertical="center" wrapText="1"/>
    </xf>
    <xf numFmtId="0" fontId="3" fillId="0" borderId="4" xfId="2" applyBorder="1" applyAlignment="1">
      <alignment horizontal="center" vertical="center"/>
    </xf>
    <xf numFmtId="0" fontId="3" fillId="0" borderId="2" xfId="2" applyBorder="1" applyAlignment="1">
      <alignment horizontal="center" vertical="center"/>
    </xf>
    <xf numFmtId="0" fontId="3" fillId="0" borderId="5" xfId="2" applyBorder="1" applyAlignment="1">
      <alignment horizontal="center" vertical="center"/>
    </xf>
    <xf numFmtId="0" fontId="3" fillId="4" borderId="4" xfId="2" applyFill="1" applyBorder="1" applyAlignment="1">
      <alignment horizontal="center" vertical="center"/>
    </xf>
    <xf numFmtId="0" fontId="3" fillId="4" borderId="2" xfId="2" applyFill="1" applyBorder="1" applyAlignment="1">
      <alignment horizontal="center" vertical="center"/>
    </xf>
    <xf numFmtId="0" fontId="3" fillId="4" borderId="5" xfId="2" applyFill="1" applyBorder="1" applyAlignment="1">
      <alignment horizontal="center" vertical="center"/>
    </xf>
    <xf numFmtId="0" fontId="3" fillId="0" borderId="4" xfId="2" applyBorder="1" applyAlignment="1">
      <alignment horizontal="center" vertical="center" wrapText="1"/>
    </xf>
    <xf numFmtId="0" fontId="3" fillId="0" borderId="2" xfId="2" applyBorder="1" applyAlignment="1">
      <alignment horizontal="center" vertical="center" wrapText="1"/>
    </xf>
    <xf numFmtId="0" fontId="3" fillId="0" borderId="5" xfId="2" applyBorder="1" applyAlignment="1">
      <alignment horizontal="center" vertical="center" wrapText="1"/>
    </xf>
    <xf numFmtId="0" fontId="9" fillId="4" borderId="4" xfId="2" applyFont="1" applyFill="1" applyBorder="1" applyAlignment="1">
      <alignment horizontal="center" vertical="center" wrapText="1"/>
    </xf>
    <xf numFmtId="0" fontId="9" fillId="4" borderId="2" xfId="2" applyFont="1" applyFill="1" applyBorder="1" applyAlignment="1">
      <alignment horizontal="center" vertical="center" wrapText="1"/>
    </xf>
    <xf numFmtId="0" fontId="9" fillId="4" borderId="5" xfId="2" applyFont="1" applyFill="1" applyBorder="1" applyAlignment="1">
      <alignment horizontal="center" vertical="center" wrapText="1"/>
    </xf>
    <xf numFmtId="0" fontId="3" fillId="0" borderId="6" xfId="2" applyBorder="1" applyAlignment="1">
      <alignment horizontal="center" vertical="center" wrapText="1"/>
    </xf>
    <xf numFmtId="0" fontId="3" fillId="0" borderId="7" xfId="2" applyBorder="1" applyAlignment="1">
      <alignment horizontal="center" vertical="center" wrapText="1"/>
    </xf>
    <xf numFmtId="0" fontId="3" fillId="0" borderId="8" xfId="2" applyBorder="1" applyAlignment="1">
      <alignment horizontal="center" vertical="center" wrapText="1"/>
    </xf>
    <xf numFmtId="0" fontId="3" fillId="0" borderId="13" xfId="2" applyBorder="1" applyAlignment="1">
      <alignment horizontal="center" vertical="center" wrapText="1"/>
    </xf>
    <xf numFmtId="0" fontId="3" fillId="0" borderId="0" xfId="2" applyAlignment="1">
      <alignment horizontal="center" vertical="center" wrapText="1"/>
    </xf>
    <xf numFmtId="0" fontId="3" fillId="0" borderId="14" xfId="2" applyBorder="1" applyAlignment="1">
      <alignment horizontal="center" vertical="center" wrapText="1"/>
    </xf>
    <xf numFmtId="0" fontId="3" fillId="0" borderId="9" xfId="2" applyBorder="1" applyAlignment="1">
      <alignment horizontal="center" vertical="center" wrapText="1"/>
    </xf>
    <xf numFmtId="0" fontId="3" fillId="0" borderId="1" xfId="2" applyBorder="1" applyAlignment="1">
      <alignment horizontal="center" vertical="center" wrapText="1"/>
    </xf>
    <xf numFmtId="0" fontId="3" fillId="0" borderId="10" xfId="2" applyBorder="1" applyAlignment="1">
      <alignment horizontal="center" vertical="center" wrapText="1"/>
    </xf>
    <xf numFmtId="0" fontId="7" fillId="0" borderId="3" xfId="2" applyFont="1" applyBorder="1" applyAlignment="1">
      <alignment horizontal="center" vertical="center" textRotation="255"/>
    </xf>
    <xf numFmtId="0" fontId="3" fillId="0" borderId="6" xfId="2" applyBorder="1" applyAlignment="1">
      <alignment horizontal="center" vertical="center"/>
    </xf>
    <xf numFmtId="0" fontId="3" fillId="0" borderId="7" xfId="2" applyBorder="1" applyAlignment="1">
      <alignment horizontal="center" vertical="center"/>
    </xf>
    <xf numFmtId="0" fontId="3" fillId="0" borderId="8" xfId="2" applyBorder="1" applyAlignment="1">
      <alignment horizontal="center" vertical="center"/>
    </xf>
    <xf numFmtId="0" fontId="5" fillId="0" borderId="11" xfId="2" applyFont="1" applyBorder="1" applyAlignment="1">
      <alignment horizontal="center" vertical="center" wrapText="1"/>
    </xf>
    <xf numFmtId="0" fontId="5" fillId="0" borderId="12" xfId="2" applyFont="1" applyBorder="1" applyAlignment="1">
      <alignment horizontal="center" vertical="center" wrapText="1"/>
    </xf>
    <xf numFmtId="0" fontId="3" fillId="0" borderId="1" xfId="2" applyBorder="1" applyAlignment="1">
      <alignment horizontal="center" vertical="center"/>
    </xf>
    <xf numFmtId="0" fontId="11" fillId="7" borderId="4" xfId="0" applyFont="1" applyFill="1" applyBorder="1" applyAlignment="1">
      <alignment horizontal="left" vertical="center"/>
    </xf>
    <xf numFmtId="0" fontId="11" fillId="7" borderId="2" xfId="0" applyFont="1" applyFill="1" applyBorder="1" applyAlignment="1">
      <alignment horizontal="left" vertical="center"/>
    </xf>
    <xf numFmtId="0" fontId="3" fillId="6" borderId="3" xfId="2" applyFill="1" applyBorder="1" applyAlignment="1">
      <alignment horizontal="center" vertical="center" wrapText="1"/>
    </xf>
    <xf numFmtId="0" fontId="3" fillId="0" borderId="16" xfId="2" applyBorder="1" applyAlignment="1">
      <alignment horizontal="center" vertical="center" wrapText="1"/>
    </xf>
    <xf numFmtId="0" fontId="3" fillId="0" borderId="17" xfId="2" applyBorder="1" applyAlignment="1">
      <alignment horizontal="center" vertical="center" wrapText="1"/>
    </xf>
    <xf numFmtId="0" fontId="11" fillId="0" borderId="2" xfId="0" applyFont="1" applyBorder="1" applyAlignment="1">
      <alignment horizontal="left" vertical="center"/>
    </xf>
    <xf numFmtId="0" fontId="11" fillId="0" borderId="5" xfId="0" applyFont="1" applyBorder="1" applyAlignment="1">
      <alignment horizontal="left" vertical="center"/>
    </xf>
    <xf numFmtId="0" fontId="3" fillId="0" borderId="3" xfId="2" applyBorder="1" applyAlignment="1">
      <alignment horizontal="center" vertical="center" wrapText="1"/>
    </xf>
    <xf numFmtId="0" fontId="11" fillId="6" borderId="2" xfId="0" applyFont="1" applyFill="1" applyBorder="1" applyAlignment="1">
      <alignment horizontal="center" vertical="center"/>
    </xf>
    <xf numFmtId="0" fontId="3" fillId="6" borderId="4" xfId="2" applyFill="1" applyBorder="1" applyAlignment="1">
      <alignment horizontal="center" vertical="center"/>
    </xf>
    <xf numFmtId="0" fontId="3" fillId="6" borderId="2" xfId="2" applyFill="1" applyBorder="1" applyAlignment="1">
      <alignment horizontal="center" vertical="center"/>
    </xf>
    <xf numFmtId="0" fontId="3" fillId="6" borderId="5" xfId="2" applyFill="1" applyBorder="1" applyAlignment="1">
      <alignment horizontal="center" vertical="center"/>
    </xf>
    <xf numFmtId="0" fontId="3" fillId="0" borderId="19" xfId="2" applyBorder="1" applyAlignment="1">
      <alignment horizontal="center" vertical="center" wrapText="1"/>
    </xf>
    <xf numFmtId="0" fontId="3" fillId="0" borderId="20" xfId="2" applyBorder="1" applyAlignment="1">
      <alignment horizontal="center" vertical="center" wrapText="1"/>
    </xf>
    <xf numFmtId="0" fontId="6" fillId="7" borderId="3" xfId="2" applyFont="1" applyFill="1" applyBorder="1" applyAlignment="1">
      <alignment horizontal="center" vertical="center" wrapText="1"/>
    </xf>
    <xf numFmtId="0" fontId="10" fillId="4" borderId="2" xfId="0" applyFont="1" applyFill="1" applyBorder="1" applyAlignment="1">
      <alignment horizontal="center" vertical="center" wrapText="1"/>
    </xf>
    <xf numFmtId="38" fontId="15" fillId="4" borderId="1" xfId="1" applyFont="1" applyFill="1" applyBorder="1" applyAlignment="1">
      <alignment horizontal="right" vertical="center"/>
    </xf>
    <xf numFmtId="3" fontId="15" fillId="0" borderId="1" xfId="0" applyNumberFormat="1" applyFont="1" applyBorder="1" applyAlignment="1">
      <alignment horizontal="right" vertical="center"/>
    </xf>
    <xf numFmtId="0" fontId="15" fillId="0" borderId="1" xfId="0" applyFont="1" applyBorder="1" applyAlignment="1">
      <alignment horizontal="right" vertical="center"/>
    </xf>
    <xf numFmtId="38" fontId="10" fillId="4" borderId="3" xfId="0" applyNumberFormat="1" applyFont="1" applyFill="1" applyBorder="1" applyAlignment="1">
      <alignment horizontal="center" vertical="center"/>
    </xf>
    <xf numFmtId="0" fontId="10" fillId="4" borderId="3" xfId="0" applyFont="1" applyFill="1" applyBorder="1" applyAlignment="1">
      <alignment horizontal="center" vertical="center"/>
    </xf>
    <xf numFmtId="0" fontId="10" fillId="0" borderId="3" xfId="0" applyFont="1" applyBorder="1" applyAlignment="1">
      <alignment horizontal="left" vertical="center" indent="1"/>
    </xf>
    <xf numFmtId="38" fontId="10" fillId="4" borderId="3" xfId="1" applyFont="1" applyFill="1" applyBorder="1" applyAlignment="1">
      <alignment horizontal="center" vertical="center"/>
    </xf>
    <xf numFmtId="0" fontId="10" fillId="0" borderId="3" xfId="0" applyFont="1" applyBorder="1" applyAlignment="1">
      <alignment horizontal="left" vertical="center"/>
    </xf>
    <xf numFmtId="0" fontId="10" fillId="0" borderId="9" xfId="0" applyFont="1" applyBorder="1" applyAlignment="1">
      <alignment horizontal="left" vertical="center" wrapText="1"/>
    </xf>
    <xf numFmtId="0" fontId="10" fillId="0" borderId="1" xfId="0" applyFont="1" applyBorder="1" applyAlignment="1">
      <alignment horizontal="left" vertical="center" wrapText="1"/>
    </xf>
    <xf numFmtId="0" fontId="10" fillId="0" borderId="10" xfId="0" applyFont="1" applyBorder="1" applyAlignment="1">
      <alignment horizontal="left" vertical="center" wrapText="1"/>
    </xf>
    <xf numFmtId="0" fontId="10" fillId="0" borderId="3" xfId="0" applyFont="1" applyBorder="1" applyAlignment="1">
      <alignment horizontal="center" vertical="center"/>
    </xf>
    <xf numFmtId="0" fontId="0" fillId="0" borderId="3" xfId="0" applyBorder="1" applyAlignment="1">
      <alignment horizontal="center" vertical="center"/>
    </xf>
    <xf numFmtId="0" fontId="10" fillId="7" borderId="3" xfId="0" applyFont="1" applyFill="1" applyBorder="1" applyAlignment="1">
      <alignment horizontal="left" vertical="center"/>
    </xf>
    <xf numFmtId="38" fontId="0" fillId="4" borderId="3" xfId="1" applyFont="1" applyFill="1" applyBorder="1" applyAlignment="1">
      <alignment horizontal="center" vertical="center"/>
    </xf>
    <xf numFmtId="38" fontId="10" fillId="7" borderId="2" xfId="1" applyFont="1" applyFill="1" applyBorder="1" applyAlignment="1">
      <alignment horizontal="center" vertical="center" wrapText="1"/>
    </xf>
    <xf numFmtId="0" fontId="10" fillId="7" borderId="4" xfId="0" applyFont="1" applyFill="1" applyBorder="1" applyAlignment="1">
      <alignment horizontal="left" vertical="center" wrapText="1"/>
    </xf>
    <xf numFmtId="0" fontId="10" fillId="7" borderId="2" xfId="0" applyFont="1" applyFill="1" applyBorder="1" applyAlignment="1">
      <alignment horizontal="left" vertical="center" wrapText="1"/>
    </xf>
    <xf numFmtId="0" fontId="10" fillId="7" borderId="4"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3" xfId="0" applyFont="1" applyBorder="1" applyAlignment="1">
      <alignment horizontal="left" vertical="center" wrapText="1"/>
    </xf>
    <xf numFmtId="0" fontId="10" fillId="7" borderId="3" xfId="0" applyFont="1" applyFill="1" applyBorder="1" applyAlignment="1">
      <alignment horizontal="left" vertical="center" wrapText="1"/>
    </xf>
    <xf numFmtId="38" fontId="0" fillId="0" borderId="3" xfId="1" applyFont="1" applyFill="1" applyBorder="1" applyAlignment="1">
      <alignment horizontal="center" vertical="center"/>
    </xf>
    <xf numFmtId="3" fontId="0" fillId="4" borderId="3" xfId="0" applyNumberFormat="1" applyFill="1" applyBorder="1" applyAlignment="1">
      <alignment horizontal="center" vertical="center"/>
    </xf>
    <xf numFmtId="0" fontId="0" fillId="4" borderId="3" xfId="0" applyFill="1" applyBorder="1" applyAlignment="1">
      <alignment horizontal="center" vertical="center"/>
    </xf>
    <xf numFmtId="38" fontId="0" fillId="4" borderId="3" xfId="0" applyNumberFormat="1" applyFill="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left" vertical="center"/>
    </xf>
    <xf numFmtId="0" fontId="3" fillId="5" borderId="4" xfId="2" applyFill="1" applyBorder="1" applyAlignment="1" applyProtection="1">
      <alignment horizontal="center" vertical="center" wrapText="1"/>
      <protection locked="0"/>
    </xf>
    <xf numFmtId="0" fontId="3" fillId="5" borderId="2" xfId="2" applyFill="1" applyBorder="1" applyAlignment="1" applyProtection="1">
      <alignment horizontal="center" vertical="center" wrapText="1"/>
      <protection locked="0"/>
    </xf>
    <xf numFmtId="0" fontId="3" fillId="5" borderId="5" xfId="2" applyFill="1" applyBorder="1" applyAlignment="1" applyProtection="1">
      <alignment horizontal="center" vertical="center" wrapText="1"/>
      <protection locked="0"/>
    </xf>
    <xf numFmtId="0" fontId="3" fillId="5" borderId="4" xfId="2" applyFill="1" applyBorder="1" applyAlignment="1" applyProtection="1">
      <alignment horizontal="center" vertical="center"/>
      <protection locked="0"/>
    </xf>
    <xf numFmtId="0" fontId="3" fillId="5" borderId="5" xfId="2" applyFill="1" applyBorder="1" applyAlignment="1" applyProtection="1">
      <alignment horizontal="center" vertical="center"/>
      <protection locked="0"/>
    </xf>
    <xf numFmtId="0" fontId="0" fillId="5" borderId="2" xfId="0" applyFill="1" applyBorder="1" applyAlignment="1">
      <alignment horizontal="left" vertical="center"/>
    </xf>
    <xf numFmtId="0" fontId="0" fillId="5" borderId="5" xfId="0" applyFill="1" applyBorder="1" applyAlignment="1">
      <alignment horizontal="left" vertical="center"/>
    </xf>
    <xf numFmtId="0" fontId="8" fillId="5" borderId="2" xfId="0" applyFont="1" applyFill="1" applyBorder="1" applyAlignment="1">
      <alignment horizontal="left" vertical="center"/>
    </xf>
    <xf numFmtId="0" fontId="8" fillId="5" borderId="5" xfId="0" applyFont="1" applyFill="1" applyBorder="1" applyAlignment="1">
      <alignment horizontal="left" vertical="center"/>
    </xf>
    <xf numFmtId="0" fontId="18" fillId="0" borderId="3" xfId="0" applyFont="1" applyBorder="1" applyAlignment="1">
      <alignment horizontal="left" vertical="center"/>
    </xf>
    <xf numFmtId="0" fontId="10" fillId="0" borderId="4" xfId="0" applyFont="1" applyBorder="1" applyAlignment="1">
      <alignment horizontal="left" vertical="center"/>
    </xf>
    <xf numFmtId="0" fontId="10" fillId="0" borderId="0" xfId="0" applyFont="1">
      <alignment vertical="center"/>
    </xf>
    <xf numFmtId="3" fontId="15" fillId="4" borderId="1" xfId="0" applyNumberFormat="1" applyFont="1" applyFill="1" applyBorder="1" applyAlignment="1">
      <alignment horizontal="right" vertical="center"/>
    </xf>
    <xf numFmtId="0" fontId="15" fillId="4" borderId="1" xfId="0" applyFont="1" applyFill="1" applyBorder="1" applyAlignment="1">
      <alignment horizontal="right" vertical="center"/>
    </xf>
    <xf numFmtId="0" fontId="19" fillId="6" borderId="4" xfId="0" applyFont="1" applyFill="1" applyBorder="1" applyAlignment="1">
      <alignment horizontal="center" vertical="center"/>
    </xf>
    <xf numFmtId="0" fontId="19" fillId="6" borderId="2" xfId="0" applyFont="1" applyFill="1" applyBorder="1" applyAlignment="1">
      <alignment horizontal="center" vertical="center"/>
    </xf>
    <xf numFmtId="176" fontId="19" fillId="6" borderId="2" xfId="0" applyNumberFormat="1" applyFont="1" applyFill="1" applyBorder="1" applyAlignment="1">
      <alignment horizontal="center" vertical="center"/>
    </xf>
    <xf numFmtId="176" fontId="19" fillId="6" borderId="5" xfId="0" applyNumberFormat="1" applyFont="1" applyFill="1" applyBorder="1" applyAlignment="1">
      <alignment horizontal="center" vertical="center"/>
    </xf>
    <xf numFmtId="0" fontId="0" fillId="0" borderId="0" xfId="0" applyAlignment="1">
      <alignment horizontal="center" vertical="center"/>
    </xf>
    <xf numFmtId="0" fontId="10" fillId="6" borderId="3" xfId="0" applyFont="1" applyFill="1" applyBorder="1" applyAlignment="1">
      <alignment horizontal="left" vertical="center"/>
    </xf>
    <xf numFmtId="0" fontId="9" fillId="5" borderId="4" xfId="2" applyFont="1" applyFill="1" applyBorder="1" applyAlignment="1" applyProtection="1">
      <alignment horizontal="center" vertical="center" wrapText="1"/>
      <protection locked="0"/>
    </xf>
    <xf numFmtId="0" fontId="9" fillId="5" borderId="2" xfId="2" applyFont="1" applyFill="1" applyBorder="1" applyAlignment="1" applyProtection="1">
      <alignment horizontal="center" vertical="center" wrapText="1"/>
      <protection locked="0"/>
    </xf>
    <xf numFmtId="0" fontId="9" fillId="5" borderId="5" xfId="2" applyFont="1" applyFill="1" applyBorder="1" applyAlignment="1" applyProtection="1">
      <alignment horizontal="center" vertical="center" wrapText="1"/>
      <protection locked="0"/>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426242</xdr:colOff>
      <xdr:row>4</xdr:row>
      <xdr:rowOff>66676</xdr:rowOff>
    </xdr:from>
    <xdr:to>
      <xdr:col>30</xdr:col>
      <xdr:colOff>3759992</xdr:colOff>
      <xdr:row>5</xdr:row>
      <xdr:rowOff>288132</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081961" y="1126332"/>
          <a:ext cx="3333750" cy="554831"/>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255512</xdr:colOff>
      <xdr:row>4</xdr:row>
      <xdr:rowOff>105833</xdr:rowOff>
    </xdr:from>
    <xdr:to>
      <xdr:col>35</xdr:col>
      <xdr:colOff>458258</xdr:colOff>
      <xdr:row>5</xdr:row>
      <xdr:rowOff>136526</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7727345" y="994833"/>
          <a:ext cx="2954413" cy="358776"/>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xdr:txBody>
    </xdr:sp>
    <xdr:clientData/>
  </xdr:twoCellAnchor>
  <xdr:twoCellAnchor>
    <xdr:from>
      <xdr:col>30</xdr:col>
      <xdr:colOff>254000</xdr:colOff>
      <xdr:row>23</xdr:row>
      <xdr:rowOff>105833</xdr:rowOff>
    </xdr:from>
    <xdr:to>
      <xdr:col>36</xdr:col>
      <xdr:colOff>508000</xdr:colOff>
      <xdr:row>24</xdr:row>
      <xdr:rowOff>139550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7683500" y="4953000"/>
          <a:ext cx="3693583" cy="3618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（８）と（９）は、どちらか一方にのみ丸印を選択してください。</a:t>
          </a:r>
        </a:p>
      </xdr:txBody>
    </xdr:sp>
    <xdr:clientData/>
  </xdr:twoCellAnchor>
  <xdr:twoCellAnchor>
    <xdr:from>
      <xdr:col>30</xdr:col>
      <xdr:colOff>264583</xdr:colOff>
      <xdr:row>0</xdr:row>
      <xdr:rowOff>95249</xdr:rowOff>
    </xdr:from>
    <xdr:to>
      <xdr:col>35</xdr:col>
      <xdr:colOff>497416</xdr:colOff>
      <xdr:row>2</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7821083" y="95249"/>
          <a:ext cx="2984500" cy="338668"/>
        </a:xfrm>
        <a:prstGeom prst="wedgeRoundRectCallout">
          <a:avLst>
            <a:gd name="adj1" fmla="val -54635"/>
            <a:gd name="adj2" fmla="val 3163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該当する項目を選択して■を表示してください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9"/>
  <sheetViews>
    <sheetView workbookViewId="0">
      <selection activeCell="B12" sqref="B12"/>
    </sheetView>
  </sheetViews>
  <sheetFormatPr defaultRowHeight="13" x14ac:dyDescent="0.2"/>
  <cols>
    <col min="2" max="2" width="81.36328125" customWidth="1"/>
  </cols>
  <sheetData>
    <row r="2" spans="2:2" ht="16.5" x14ac:dyDescent="0.2">
      <c r="B2" s="34" t="s">
        <v>74</v>
      </c>
    </row>
    <row r="3" spans="2:2" ht="16.5" x14ac:dyDescent="0.2">
      <c r="B3" s="35" t="s">
        <v>75</v>
      </c>
    </row>
    <row r="4" spans="2:2" ht="33" x14ac:dyDescent="0.2">
      <c r="B4" s="35" t="s">
        <v>76</v>
      </c>
    </row>
    <row r="5" spans="2:2" ht="16.5" x14ac:dyDescent="0.2">
      <c r="B5" s="35" t="s">
        <v>73</v>
      </c>
    </row>
    <row r="6" spans="2:2" ht="16.5" x14ac:dyDescent="0.2">
      <c r="B6" s="35" t="s">
        <v>77</v>
      </c>
    </row>
    <row r="7" spans="2:2" ht="49.5" x14ac:dyDescent="0.2">
      <c r="B7" s="35" t="s">
        <v>72</v>
      </c>
    </row>
    <row r="8" spans="2:2" ht="49.5" x14ac:dyDescent="0.2">
      <c r="B8" s="35" t="s">
        <v>70</v>
      </c>
    </row>
    <row r="9" spans="2:2" ht="16.5" x14ac:dyDescent="0.2">
      <c r="B9" s="35" t="s">
        <v>80</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39"/>
  <sheetViews>
    <sheetView topLeftCell="A24" zoomScale="80" zoomScaleNormal="80" zoomScaleSheetLayoutView="70" workbookViewId="0">
      <selection activeCell="H7" sqref="H7:AD7"/>
    </sheetView>
  </sheetViews>
  <sheetFormatPr defaultColWidth="3.6328125" defaultRowHeight="20.149999999999999" customHeight="1" x14ac:dyDescent="0.2"/>
  <cols>
    <col min="1" max="1" width="3.1796875" style="50" bestFit="1" customWidth="1"/>
    <col min="2" max="2" width="4.08984375" style="12" customWidth="1"/>
    <col min="3" max="7" width="4.08984375" style="50" customWidth="1"/>
    <col min="8" max="8" width="4.08984375" style="3" bestFit="1" customWidth="1"/>
    <col min="9" max="9" width="3.453125" style="3" customWidth="1"/>
    <col min="10" max="10" width="3.6328125" style="3" customWidth="1"/>
    <col min="11" max="11" width="4.6328125" style="3" customWidth="1"/>
    <col min="12" max="16" width="3.6328125" style="3" customWidth="1"/>
    <col min="17" max="18" width="2.08984375" style="3" customWidth="1"/>
    <col min="19" max="19" width="4.6328125" style="3" customWidth="1"/>
    <col min="20" max="20" width="3.6328125" style="3" customWidth="1"/>
    <col min="21" max="22" width="2.08984375" style="3" customWidth="1"/>
    <col min="23" max="25" width="3.6328125" style="3" customWidth="1"/>
    <col min="26" max="27" width="2.08984375" style="3" customWidth="1"/>
    <col min="28" max="28" width="4.6328125" style="3" customWidth="1"/>
    <col min="29" max="29" width="3.6328125" style="3" customWidth="1"/>
    <col min="30" max="30" width="4.6328125" style="3" customWidth="1"/>
    <col min="31" max="31" width="172.08984375" style="3" customWidth="1"/>
    <col min="32" max="34" width="3.6328125" style="3"/>
    <col min="35" max="35" width="3.6328125" style="3" customWidth="1"/>
    <col min="36" max="261" width="3.6328125" style="3"/>
    <col min="262" max="262" width="3.1796875" style="3" bestFit="1" customWidth="1"/>
    <col min="263" max="268" width="3.6328125" style="3" customWidth="1"/>
    <col min="269" max="269" width="3" style="3" bestFit="1" customWidth="1"/>
    <col min="270" max="284" width="3.6328125" style="3" customWidth="1"/>
    <col min="285" max="285" width="4.6328125" style="3" customWidth="1"/>
    <col min="286" max="517" width="3.6328125" style="3"/>
    <col min="518" max="518" width="3.1796875" style="3" bestFit="1" customWidth="1"/>
    <col min="519" max="524" width="3.6328125" style="3" customWidth="1"/>
    <col min="525" max="525" width="3" style="3" bestFit="1" customWidth="1"/>
    <col min="526" max="540" width="3.6328125" style="3" customWidth="1"/>
    <col min="541" max="541" width="4.6328125" style="3" customWidth="1"/>
    <col min="542" max="773" width="3.6328125" style="3"/>
    <col min="774" max="774" width="3.1796875" style="3" bestFit="1" customWidth="1"/>
    <col min="775" max="780" width="3.6328125" style="3" customWidth="1"/>
    <col min="781" max="781" width="3" style="3" bestFit="1" customWidth="1"/>
    <col min="782" max="796" width="3.6328125" style="3" customWidth="1"/>
    <col min="797" max="797" width="4.6328125" style="3" customWidth="1"/>
    <col min="798" max="1029" width="3.6328125" style="3"/>
    <col min="1030" max="1030" width="3.1796875" style="3" bestFit="1" customWidth="1"/>
    <col min="1031" max="1036" width="3.6328125" style="3" customWidth="1"/>
    <col min="1037" max="1037" width="3" style="3" bestFit="1" customWidth="1"/>
    <col min="1038" max="1052" width="3.6328125" style="3" customWidth="1"/>
    <col min="1053" max="1053" width="4.6328125" style="3" customWidth="1"/>
    <col min="1054" max="1285" width="3.6328125" style="3"/>
    <col min="1286" max="1286" width="3.1796875" style="3" bestFit="1" customWidth="1"/>
    <col min="1287" max="1292" width="3.6328125" style="3" customWidth="1"/>
    <col min="1293" max="1293" width="3" style="3" bestFit="1" customWidth="1"/>
    <col min="1294" max="1308" width="3.6328125" style="3" customWidth="1"/>
    <col min="1309" max="1309" width="4.6328125" style="3" customWidth="1"/>
    <col min="1310" max="1541" width="3.6328125" style="3"/>
    <col min="1542" max="1542" width="3.1796875" style="3" bestFit="1" customWidth="1"/>
    <col min="1543" max="1548" width="3.6328125" style="3" customWidth="1"/>
    <col min="1549" max="1549" width="3" style="3" bestFit="1" customWidth="1"/>
    <col min="1550" max="1564" width="3.6328125" style="3" customWidth="1"/>
    <col min="1565" max="1565" width="4.6328125" style="3" customWidth="1"/>
    <col min="1566" max="1797" width="3.6328125" style="3"/>
    <col min="1798" max="1798" width="3.1796875" style="3" bestFit="1" customWidth="1"/>
    <col min="1799" max="1804" width="3.6328125" style="3" customWidth="1"/>
    <col min="1805" max="1805" width="3" style="3" bestFit="1" customWidth="1"/>
    <col min="1806" max="1820" width="3.6328125" style="3" customWidth="1"/>
    <col min="1821" max="1821" width="4.6328125" style="3" customWidth="1"/>
    <col min="1822" max="2053" width="3.6328125" style="3"/>
    <col min="2054" max="2054" width="3.1796875" style="3" bestFit="1" customWidth="1"/>
    <col min="2055" max="2060" width="3.6328125" style="3" customWidth="1"/>
    <col min="2061" max="2061" width="3" style="3" bestFit="1" customWidth="1"/>
    <col min="2062" max="2076" width="3.6328125" style="3" customWidth="1"/>
    <col min="2077" max="2077" width="4.6328125" style="3" customWidth="1"/>
    <col min="2078" max="2309" width="3.6328125" style="3"/>
    <col min="2310" max="2310" width="3.1796875" style="3" bestFit="1" customWidth="1"/>
    <col min="2311" max="2316" width="3.6328125" style="3" customWidth="1"/>
    <col min="2317" max="2317" width="3" style="3" bestFit="1" customWidth="1"/>
    <col min="2318" max="2332" width="3.6328125" style="3" customWidth="1"/>
    <col min="2333" max="2333" width="4.6328125" style="3" customWidth="1"/>
    <col min="2334" max="2565" width="3.6328125" style="3"/>
    <col min="2566" max="2566" width="3.1796875" style="3" bestFit="1" customWidth="1"/>
    <col min="2567" max="2572" width="3.6328125" style="3" customWidth="1"/>
    <col min="2573" max="2573" width="3" style="3" bestFit="1" customWidth="1"/>
    <col min="2574" max="2588" width="3.6328125" style="3" customWidth="1"/>
    <col min="2589" max="2589" width="4.6328125" style="3" customWidth="1"/>
    <col min="2590" max="2821" width="3.6328125" style="3"/>
    <col min="2822" max="2822" width="3.1796875" style="3" bestFit="1" customWidth="1"/>
    <col min="2823" max="2828" width="3.6328125" style="3" customWidth="1"/>
    <col min="2829" max="2829" width="3" style="3" bestFit="1" customWidth="1"/>
    <col min="2830" max="2844" width="3.6328125" style="3" customWidth="1"/>
    <col min="2845" max="2845" width="4.6328125" style="3" customWidth="1"/>
    <col min="2846" max="3077" width="3.6328125" style="3"/>
    <col min="3078" max="3078" width="3.1796875" style="3" bestFit="1" customWidth="1"/>
    <col min="3079" max="3084" width="3.6328125" style="3" customWidth="1"/>
    <col min="3085" max="3085" width="3" style="3" bestFit="1" customWidth="1"/>
    <col min="3086" max="3100" width="3.6328125" style="3" customWidth="1"/>
    <col min="3101" max="3101" width="4.6328125" style="3" customWidth="1"/>
    <col min="3102" max="3333" width="3.6328125" style="3"/>
    <col min="3334" max="3334" width="3.1796875" style="3" bestFit="1" customWidth="1"/>
    <col min="3335" max="3340" width="3.6328125" style="3" customWidth="1"/>
    <col min="3341" max="3341" width="3" style="3" bestFit="1" customWidth="1"/>
    <col min="3342" max="3356" width="3.6328125" style="3" customWidth="1"/>
    <col min="3357" max="3357" width="4.6328125" style="3" customWidth="1"/>
    <col min="3358" max="3589" width="3.6328125" style="3"/>
    <col min="3590" max="3590" width="3.1796875" style="3" bestFit="1" customWidth="1"/>
    <col min="3591" max="3596" width="3.6328125" style="3" customWidth="1"/>
    <col min="3597" max="3597" width="3" style="3" bestFit="1" customWidth="1"/>
    <col min="3598" max="3612" width="3.6328125" style="3" customWidth="1"/>
    <col min="3613" max="3613" width="4.6328125" style="3" customWidth="1"/>
    <col min="3614" max="3845" width="3.6328125" style="3"/>
    <col min="3846" max="3846" width="3.1796875" style="3" bestFit="1" customWidth="1"/>
    <col min="3847" max="3852" width="3.6328125" style="3" customWidth="1"/>
    <col min="3853" max="3853" width="3" style="3" bestFit="1" customWidth="1"/>
    <col min="3854" max="3868" width="3.6328125" style="3" customWidth="1"/>
    <col min="3869" max="3869" width="4.6328125" style="3" customWidth="1"/>
    <col min="3870" max="4101" width="3.6328125" style="3"/>
    <col min="4102" max="4102" width="3.1796875" style="3" bestFit="1" customWidth="1"/>
    <col min="4103" max="4108" width="3.6328125" style="3" customWidth="1"/>
    <col min="4109" max="4109" width="3" style="3" bestFit="1" customWidth="1"/>
    <col min="4110" max="4124" width="3.6328125" style="3" customWidth="1"/>
    <col min="4125" max="4125" width="4.6328125" style="3" customWidth="1"/>
    <col min="4126" max="4357" width="3.6328125" style="3"/>
    <col min="4358" max="4358" width="3.1796875" style="3" bestFit="1" customWidth="1"/>
    <col min="4359" max="4364" width="3.6328125" style="3" customWidth="1"/>
    <col min="4365" max="4365" width="3" style="3" bestFit="1" customWidth="1"/>
    <col min="4366" max="4380" width="3.6328125" style="3" customWidth="1"/>
    <col min="4381" max="4381" width="4.6328125" style="3" customWidth="1"/>
    <col min="4382" max="4613" width="3.6328125" style="3"/>
    <col min="4614" max="4614" width="3.1796875" style="3" bestFit="1" customWidth="1"/>
    <col min="4615" max="4620" width="3.6328125" style="3" customWidth="1"/>
    <col min="4621" max="4621" width="3" style="3" bestFit="1" customWidth="1"/>
    <col min="4622" max="4636" width="3.6328125" style="3" customWidth="1"/>
    <col min="4637" max="4637" width="4.6328125" style="3" customWidth="1"/>
    <col min="4638" max="4869" width="3.6328125" style="3"/>
    <col min="4870" max="4870" width="3.1796875" style="3" bestFit="1" customWidth="1"/>
    <col min="4871" max="4876" width="3.6328125" style="3" customWidth="1"/>
    <col min="4877" max="4877" width="3" style="3" bestFit="1" customWidth="1"/>
    <col min="4878" max="4892" width="3.6328125" style="3" customWidth="1"/>
    <col min="4893" max="4893" width="4.6328125" style="3" customWidth="1"/>
    <col min="4894" max="5125" width="3.6328125" style="3"/>
    <col min="5126" max="5126" width="3.1796875" style="3" bestFit="1" customWidth="1"/>
    <col min="5127" max="5132" width="3.6328125" style="3" customWidth="1"/>
    <col min="5133" max="5133" width="3" style="3" bestFit="1" customWidth="1"/>
    <col min="5134" max="5148" width="3.6328125" style="3" customWidth="1"/>
    <col min="5149" max="5149" width="4.6328125" style="3" customWidth="1"/>
    <col min="5150" max="5381" width="3.6328125" style="3"/>
    <col min="5382" max="5382" width="3.1796875" style="3" bestFit="1" customWidth="1"/>
    <col min="5383" max="5388" width="3.6328125" style="3" customWidth="1"/>
    <col min="5389" max="5389" width="3" style="3" bestFit="1" customWidth="1"/>
    <col min="5390" max="5404" width="3.6328125" style="3" customWidth="1"/>
    <col min="5405" max="5405" width="4.6328125" style="3" customWidth="1"/>
    <col min="5406" max="5637" width="3.6328125" style="3"/>
    <col min="5638" max="5638" width="3.1796875" style="3" bestFit="1" customWidth="1"/>
    <col min="5639" max="5644" width="3.6328125" style="3" customWidth="1"/>
    <col min="5645" max="5645" width="3" style="3" bestFit="1" customWidth="1"/>
    <col min="5646" max="5660" width="3.6328125" style="3" customWidth="1"/>
    <col min="5661" max="5661" width="4.6328125" style="3" customWidth="1"/>
    <col min="5662" max="5893" width="3.6328125" style="3"/>
    <col min="5894" max="5894" width="3.1796875" style="3" bestFit="1" customWidth="1"/>
    <col min="5895" max="5900" width="3.6328125" style="3" customWidth="1"/>
    <col min="5901" max="5901" width="3" style="3" bestFit="1" customWidth="1"/>
    <col min="5902" max="5916" width="3.6328125" style="3" customWidth="1"/>
    <col min="5917" max="5917" width="4.6328125" style="3" customWidth="1"/>
    <col min="5918" max="6149" width="3.6328125" style="3"/>
    <col min="6150" max="6150" width="3.1796875" style="3" bestFit="1" customWidth="1"/>
    <col min="6151" max="6156" width="3.6328125" style="3" customWidth="1"/>
    <col min="6157" max="6157" width="3" style="3" bestFit="1" customWidth="1"/>
    <col min="6158" max="6172" width="3.6328125" style="3" customWidth="1"/>
    <col min="6173" max="6173" width="4.6328125" style="3" customWidth="1"/>
    <col min="6174" max="6405" width="3.6328125" style="3"/>
    <col min="6406" max="6406" width="3.1796875" style="3" bestFit="1" customWidth="1"/>
    <col min="6407" max="6412" width="3.6328125" style="3" customWidth="1"/>
    <col min="6413" max="6413" width="3" style="3" bestFit="1" customWidth="1"/>
    <col min="6414" max="6428" width="3.6328125" style="3" customWidth="1"/>
    <col min="6429" max="6429" width="4.6328125" style="3" customWidth="1"/>
    <col min="6430" max="6661" width="3.6328125" style="3"/>
    <col min="6662" max="6662" width="3.1796875" style="3" bestFit="1" customWidth="1"/>
    <col min="6663" max="6668" width="3.6328125" style="3" customWidth="1"/>
    <col min="6669" max="6669" width="3" style="3" bestFit="1" customWidth="1"/>
    <col min="6670" max="6684" width="3.6328125" style="3" customWidth="1"/>
    <col min="6685" max="6685" width="4.6328125" style="3" customWidth="1"/>
    <col min="6686" max="6917" width="3.6328125" style="3"/>
    <col min="6918" max="6918" width="3.1796875" style="3" bestFit="1" customWidth="1"/>
    <col min="6919" max="6924" width="3.6328125" style="3" customWidth="1"/>
    <col min="6925" max="6925" width="3" style="3" bestFit="1" customWidth="1"/>
    <col min="6926" max="6940" width="3.6328125" style="3" customWidth="1"/>
    <col min="6941" max="6941" width="4.6328125" style="3" customWidth="1"/>
    <col min="6942" max="7173" width="3.6328125" style="3"/>
    <col min="7174" max="7174" width="3.1796875" style="3" bestFit="1" customWidth="1"/>
    <col min="7175" max="7180" width="3.6328125" style="3" customWidth="1"/>
    <col min="7181" max="7181" width="3" style="3" bestFit="1" customWidth="1"/>
    <col min="7182" max="7196" width="3.6328125" style="3" customWidth="1"/>
    <col min="7197" max="7197" width="4.6328125" style="3" customWidth="1"/>
    <col min="7198" max="7429" width="3.6328125" style="3"/>
    <col min="7430" max="7430" width="3.1796875" style="3" bestFit="1" customWidth="1"/>
    <col min="7431" max="7436" width="3.6328125" style="3" customWidth="1"/>
    <col min="7437" max="7437" width="3" style="3" bestFit="1" customWidth="1"/>
    <col min="7438" max="7452" width="3.6328125" style="3" customWidth="1"/>
    <col min="7453" max="7453" width="4.6328125" style="3" customWidth="1"/>
    <col min="7454" max="7685" width="3.6328125" style="3"/>
    <col min="7686" max="7686" width="3.1796875" style="3" bestFit="1" customWidth="1"/>
    <col min="7687" max="7692" width="3.6328125" style="3" customWidth="1"/>
    <col min="7693" max="7693" width="3" style="3" bestFit="1" customWidth="1"/>
    <col min="7694" max="7708" width="3.6328125" style="3" customWidth="1"/>
    <col min="7709" max="7709" width="4.6328125" style="3" customWidth="1"/>
    <col min="7710" max="7941" width="3.6328125" style="3"/>
    <col min="7942" max="7942" width="3.1796875" style="3" bestFit="1" customWidth="1"/>
    <col min="7943" max="7948" width="3.6328125" style="3" customWidth="1"/>
    <col min="7949" max="7949" width="3" style="3" bestFit="1" customWidth="1"/>
    <col min="7950" max="7964" width="3.6328125" style="3" customWidth="1"/>
    <col min="7965" max="7965" width="4.6328125" style="3" customWidth="1"/>
    <col min="7966" max="8197" width="3.6328125" style="3"/>
    <col min="8198" max="8198" width="3.1796875" style="3" bestFit="1" customWidth="1"/>
    <col min="8199" max="8204" width="3.6328125" style="3" customWidth="1"/>
    <col min="8205" max="8205" width="3" style="3" bestFit="1" customWidth="1"/>
    <col min="8206" max="8220" width="3.6328125" style="3" customWidth="1"/>
    <col min="8221" max="8221" width="4.6328125" style="3" customWidth="1"/>
    <col min="8222" max="8453" width="3.6328125" style="3"/>
    <col min="8454" max="8454" width="3.1796875" style="3" bestFit="1" customWidth="1"/>
    <col min="8455" max="8460" width="3.6328125" style="3" customWidth="1"/>
    <col min="8461" max="8461" width="3" style="3" bestFit="1" customWidth="1"/>
    <col min="8462" max="8476" width="3.6328125" style="3" customWidth="1"/>
    <col min="8477" max="8477" width="4.6328125" style="3" customWidth="1"/>
    <col min="8478" max="8709" width="3.6328125" style="3"/>
    <col min="8710" max="8710" width="3.1796875" style="3" bestFit="1" customWidth="1"/>
    <col min="8711" max="8716" width="3.6328125" style="3" customWidth="1"/>
    <col min="8717" max="8717" width="3" style="3" bestFit="1" customWidth="1"/>
    <col min="8718" max="8732" width="3.6328125" style="3" customWidth="1"/>
    <col min="8733" max="8733" width="4.6328125" style="3" customWidth="1"/>
    <col min="8734" max="8965" width="3.6328125" style="3"/>
    <col min="8966" max="8966" width="3.1796875" style="3" bestFit="1" customWidth="1"/>
    <col min="8967" max="8972" width="3.6328125" style="3" customWidth="1"/>
    <col min="8973" max="8973" width="3" style="3" bestFit="1" customWidth="1"/>
    <col min="8974" max="8988" width="3.6328125" style="3" customWidth="1"/>
    <col min="8989" max="8989" width="4.6328125" style="3" customWidth="1"/>
    <col min="8990" max="9221" width="3.6328125" style="3"/>
    <col min="9222" max="9222" width="3.1796875" style="3" bestFit="1" customWidth="1"/>
    <col min="9223" max="9228" width="3.6328125" style="3" customWidth="1"/>
    <col min="9229" max="9229" width="3" style="3" bestFit="1" customWidth="1"/>
    <col min="9230" max="9244" width="3.6328125" style="3" customWidth="1"/>
    <col min="9245" max="9245" width="4.6328125" style="3" customWidth="1"/>
    <col min="9246" max="9477" width="3.6328125" style="3"/>
    <col min="9478" max="9478" width="3.1796875" style="3" bestFit="1" customWidth="1"/>
    <col min="9479" max="9484" width="3.6328125" style="3" customWidth="1"/>
    <col min="9485" max="9485" width="3" style="3" bestFit="1" customWidth="1"/>
    <col min="9486" max="9500" width="3.6328125" style="3" customWidth="1"/>
    <col min="9501" max="9501" width="4.6328125" style="3" customWidth="1"/>
    <col min="9502" max="9733" width="3.6328125" style="3"/>
    <col min="9734" max="9734" width="3.1796875" style="3" bestFit="1" customWidth="1"/>
    <col min="9735" max="9740" width="3.6328125" style="3" customWidth="1"/>
    <col min="9741" max="9741" width="3" style="3" bestFit="1" customWidth="1"/>
    <col min="9742" max="9756" width="3.6328125" style="3" customWidth="1"/>
    <col min="9757" max="9757" width="4.6328125" style="3" customWidth="1"/>
    <col min="9758" max="9989" width="3.6328125" style="3"/>
    <col min="9990" max="9990" width="3.1796875" style="3" bestFit="1" customWidth="1"/>
    <col min="9991" max="9996" width="3.6328125" style="3" customWidth="1"/>
    <col min="9997" max="9997" width="3" style="3" bestFit="1" customWidth="1"/>
    <col min="9998" max="10012" width="3.6328125" style="3" customWidth="1"/>
    <col min="10013" max="10013" width="4.6328125" style="3" customWidth="1"/>
    <col min="10014" max="10245" width="3.6328125" style="3"/>
    <col min="10246" max="10246" width="3.1796875" style="3" bestFit="1" customWidth="1"/>
    <col min="10247" max="10252" width="3.6328125" style="3" customWidth="1"/>
    <col min="10253" max="10253" width="3" style="3" bestFit="1" customWidth="1"/>
    <col min="10254" max="10268" width="3.6328125" style="3" customWidth="1"/>
    <col min="10269" max="10269" width="4.6328125" style="3" customWidth="1"/>
    <col min="10270" max="10501" width="3.6328125" style="3"/>
    <col min="10502" max="10502" width="3.1796875" style="3" bestFit="1" customWidth="1"/>
    <col min="10503" max="10508" width="3.6328125" style="3" customWidth="1"/>
    <col min="10509" max="10509" width="3" style="3" bestFit="1" customWidth="1"/>
    <col min="10510" max="10524" width="3.6328125" style="3" customWidth="1"/>
    <col min="10525" max="10525" width="4.6328125" style="3" customWidth="1"/>
    <col min="10526" max="10757" width="3.6328125" style="3"/>
    <col min="10758" max="10758" width="3.1796875" style="3" bestFit="1" customWidth="1"/>
    <col min="10759" max="10764" width="3.6328125" style="3" customWidth="1"/>
    <col min="10765" max="10765" width="3" style="3" bestFit="1" customWidth="1"/>
    <col min="10766" max="10780" width="3.6328125" style="3" customWidth="1"/>
    <col min="10781" max="10781" width="4.6328125" style="3" customWidth="1"/>
    <col min="10782" max="11013" width="3.6328125" style="3"/>
    <col min="11014" max="11014" width="3.1796875" style="3" bestFit="1" customWidth="1"/>
    <col min="11015" max="11020" width="3.6328125" style="3" customWidth="1"/>
    <col min="11021" max="11021" width="3" style="3" bestFit="1" customWidth="1"/>
    <col min="11022" max="11036" width="3.6328125" style="3" customWidth="1"/>
    <col min="11037" max="11037" width="4.6328125" style="3" customWidth="1"/>
    <col min="11038" max="11269" width="3.6328125" style="3"/>
    <col min="11270" max="11270" width="3.1796875" style="3" bestFit="1" customWidth="1"/>
    <col min="11271" max="11276" width="3.6328125" style="3" customWidth="1"/>
    <col min="11277" max="11277" width="3" style="3" bestFit="1" customWidth="1"/>
    <col min="11278" max="11292" width="3.6328125" style="3" customWidth="1"/>
    <col min="11293" max="11293" width="4.6328125" style="3" customWidth="1"/>
    <col min="11294" max="11525" width="3.6328125" style="3"/>
    <col min="11526" max="11526" width="3.1796875" style="3" bestFit="1" customWidth="1"/>
    <col min="11527" max="11532" width="3.6328125" style="3" customWidth="1"/>
    <col min="11533" max="11533" width="3" style="3" bestFit="1" customWidth="1"/>
    <col min="11534" max="11548" width="3.6328125" style="3" customWidth="1"/>
    <col min="11549" max="11549" width="4.6328125" style="3" customWidth="1"/>
    <col min="11550" max="11781" width="3.6328125" style="3"/>
    <col min="11782" max="11782" width="3.1796875" style="3" bestFit="1" customWidth="1"/>
    <col min="11783" max="11788" width="3.6328125" style="3" customWidth="1"/>
    <col min="11789" max="11789" width="3" style="3" bestFit="1" customWidth="1"/>
    <col min="11790" max="11804" width="3.6328125" style="3" customWidth="1"/>
    <col min="11805" max="11805" width="4.6328125" style="3" customWidth="1"/>
    <col min="11806" max="12037" width="3.6328125" style="3"/>
    <col min="12038" max="12038" width="3.1796875" style="3" bestFit="1" customWidth="1"/>
    <col min="12039" max="12044" width="3.6328125" style="3" customWidth="1"/>
    <col min="12045" max="12045" width="3" style="3" bestFit="1" customWidth="1"/>
    <col min="12046" max="12060" width="3.6328125" style="3" customWidth="1"/>
    <col min="12061" max="12061" width="4.6328125" style="3" customWidth="1"/>
    <col min="12062" max="12293" width="3.6328125" style="3"/>
    <col min="12294" max="12294" width="3.1796875" style="3" bestFit="1" customWidth="1"/>
    <col min="12295" max="12300" width="3.6328125" style="3" customWidth="1"/>
    <col min="12301" max="12301" width="3" style="3" bestFit="1" customWidth="1"/>
    <col min="12302" max="12316" width="3.6328125" style="3" customWidth="1"/>
    <col min="12317" max="12317" width="4.6328125" style="3" customWidth="1"/>
    <col min="12318" max="12549" width="3.6328125" style="3"/>
    <col min="12550" max="12550" width="3.1796875" style="3" bestFit="1" customWidth="1"/>
    <col min="12551" max="12556" width="3.6328125" style="3" customWidth="1"/>
    <col min="12557" max="12557" width="3" style="3" bestFit="1" customWidth="1"/>
    <col min="12558" max="12572" width="3.6328125" style="3" customWidth="1"/>
    <col min="12573" max="12573" width="4.6328125" style="3" customWidth="1"/>
    <col min="12574" max="12805" width="3.6328125" style="3"/>
    <col min="12806" max="12806" width="3.1796875" style="3" bestFit="1" customWidth="1"/>
    <col min="12807" max="12812" width="3.6328125" style="3" customWidth="1"/>
    <col min="12813" max="12813" width="3" style="3" bestFit="1" customWidth="1"/>
    <col min="12814" max="12828" width="3.6328125" style="3" customWidth="1"/>
    <col min="12829" max="12829" width="4.6328125" style="3" customWidth="1"/>
    <col min="12830" max="13061" width="3.6328125" style="3"/>
    <col min="13062" max="13062" width="3.1796875" style="3" bestFit="1" customWidth="1"/>
    <col min="13063" max="13068" width="3.6328125" style="3" customWidth="1"/>
    <col min="13069" max="13069" width="3" style="3" bestFit="1" customWidth="1"/>
    <col min="13070" max="13084" width="3.6328125" style="3" customWidth="1"/>
    <col min="13085" max="13085" width="4.6328125" style="3" customWidth="1"/>
    <col min="13086" max="13317" width="3.6328125" style="3"/>
    <col min="13318" max="13318" width="3.1796875" style="3" bestFit="1" customWidth="1"/>
    <col min="13319" max="13324" width="3.6328125" style="3" customWidth="1"/>
    <col min="13325" max="13325" width="3" style="3" bestFit="1" customWidth="1"/>
    <col min="13326" max="13340" width="3.6328125" style="3" customWidth="1"/>
    <col min="13341" max="13341" width="4.6328125" style="3" customWidth="1"/>
    <col min="13342" max="13573" width="3.6328125" style="3"/>
    <col min="13574" max="13574" width="3.1796875" style="3" bestFit="1" customWidth="1"/>
    <col min="13575" max="13580" width="3.6328125" style="3" customWidth="1"/>
    <col min="13581" max="13581" width="3" style="3" bestFit="1" customWidth="1"/>
    <col min="13582" max="13596" width="3.6328125" style="3" customWidth="1"/>
    <col min="13597" max="13597" width="4.6328125" style="3" customWidth="1"/>
    <col min="13598" max="13829" width="3.6328125" style="3"/>
    <col min="13830" max="13830" width="3.1796875" style="3" bestFit="1" customWidth="1"/>
    <col min="13831" max="13836" width="3.6328125" style="3" customWidth="1"/>
    <col min="13837" max="13837" width="3" style="3" bestFit="1" customWidth="1"/>
    <col min="13838" max="13852" width="3.6328125" style="3" customWidth="1"/>
    <col min="13853" max="13853" width="4.6328125" style="3" customWidth="1"/>
    <col min="13854" max="14085" width="3.6328125" style="3"/>
    <col min="14086" max="14086" width="3.1796875" style="3" bestFit="1" customWidth="1"/>
    <col min="14087" max="14092" width="3.6328125" style="3" customWidth="1"/>
    <col min="14093" max="14093" width="3" style="3" bestFit="1" customWidth="1"/>
    <col min="14094" max="14108" width="3.6328125" style="3" customWidth="1"/>
    <col min="14109" max="14109" width="4.6328125" style="3" customWidth="1"/>
    <col min="14110" max="14341" width="3.6328125" style="3"/>
    <col min="14342" max="14342" width="3.1796875" style="3" bestFit="1" customWidth="1"/>
    <col min="14343" max="14348" width="3.6328125" style="3" customWidth="1"/>
    <col min="14349" max="14349" width="3" style="3" bestFit="1" customWidth="1"/>
    <col min="14350" max="14364" width="3.6328125" style="3" customWidth="1"/>
    <col min="14365" max="14365" width="4.6328125" style="3" customWidth="1"/>
    <col min="14366" max="14597" width="3.6328125" style="3"/>
    <col min="14598" max="14598" width="3.1796875" style="3" bestFit="1" customWidth="1"/>
    <col min="14599" max="14604" width="3.6328125" style="3" customWidth="1"/>
    <col min="14605" max="14605" width="3" style="3" bestFit="1" customWidth="1"/>
    <col min="14606" max="14620" width="3.6328125" style="3" customWidth="1"/>
    <col min="14621" max="14621" width="4.6328125" style="3" customWidth="1"/>
    <col min="14622" max="14853" width="3.6328125" style="3"/>
    <col min="14854" max="14854" width="3.1796875" style="3" bestFit="1" customWidth="1"/>
    <col min="14855" max="14860" width="3.6328125" style="3" customWidth="1"/>
    <col min="14861" max="14861" width="3" style="3" bestFit="1" customWidth="1"/>
    <col min="14862" max="14876" width="3.6328125" style="3" customWidth="1"/>
    <col min="14877" max="14877" width="4.6328125" style="3" customWidth="1"/>
    <col min="14878" max="15109" width="3.6328125" style="3"/>
    <col min="15110" max="15110" width="3.1796875" style="3" bestFit="1" customWidth="1"/>
    <col min="15111" max="15116" width="3.6328125" style="3" customWidth="1"/>
    <col min="15117" max="15117" width="3" style="3" bestFit="1" customWidth="1"/>
    <col min="15118" max="15132" width="3.6328125" style="3" customWidth="1"/>
    <col min="15133" max="15133" width="4.6328125" style="3" customWidth="1"/>
    <col min="15134" max="15365" width="3.6328125" style="3"/>
    <col min="15366" max="15366" width="3.1796875" style="3" bestFit="1" customWidth="1"/>
    <col min="15367" max="15372" width="3.6328125" style="3" customWidth="1"/>
    <col min="15373" max="15373" width="3" style="3" bestFit="1" customWidth="1"/>
    <col min="15374" max="15388" width="3.6328125" style="3" customWidth="1"/>
    <col min="15389" max="15389" width="4.6328125" style="3" customWidth="1"/>
    <col min="15390" max="15621" width="3.6328125" style="3"/>
    <col min="15622" max="15622" width="3.1796875" style="3" bestFit="1" customWidth="1"/>
    <col min="15623" max="15628" width="3.6328125" style="3" customWidth="1"/>
    <col min="15629" max="15629" width="3" style="3" bestFit="1" customWidth="1"/>
    <col min="15630" max="15644" width="3.6328125" style="3" customWidth="1"/>
    <col min="15645" max="15645" width="4.6328125" style="3" customWidth="1"/>
    <col min="15646" max="15877" width="3.6328125" style="3"/>
    <col min="15878" max="15878" width="3.1796875" style="3" bestFit="1" customWidth="1"/>
    <col min="15879" max="15884" width="3.6328125" style="3" customWidth="1"/>
    <col min="15885" max="15885" width="3" style="3" bestFit="1" customWidth="1"/>
    <col min="15886" max="15900" width="3.6328125" style="3" customWidth="1"/>
    <col min="15901" max="15901" width="4.6328125" style="3" customWidth="1"/>
    <col min="15902" max="16133" width="3.6328125" style="3"/>
    <col min="16134" max="16134" width="3.1796875" style="3" bestFit="1" customWidth="1"/>
    <col min="16135" max="16140" width="3.6328125" style="3" customWidth="1"/>
    <col min="16141" max="16141" width="3" style="3" bestFit="1" customWidth="1"/>
    <col min="16142" max="16156" width="3.6328125" style="3" customWidth="1"/>
    <col min="16157" max="16157" width="4.6328125" style="3" customWidth="1"/>
    <col min="16158" max="16384" width="3.6328125" style="3"/>
  </cols>
  <sheetData>
    <row r="1" spans="1:35" s="21" customFormat="1" ht="27" customHeight="1" x14ac:dyDescent="0.2">
      <c r="A1" s="14" t="s">
        <v>193</v>
      </c>
      <c r="F1" s="22"/>
      <c r="G1" s="22"/>
      <c r="N1" s="98" t="s">
        <v>11</v>
      </c>
      <c r="O1" s="98"/>
      <c r="P1" s="98"/>
      <c r="Q1" s="99" t="str">
        <f>IF(YC書式542_経費内訳書!Q1="","",YC書式542_経費内訳書!Q1)</f>
        <v/>
      </c>
      <c r="R1" s="99"/>
      <c r="S1" s="99"/>
      <c r="T1" s="99"/>
      <c r="U1" s="99"/>
      <c r="V1" s="99"/>
      <c r="W1" s="99"/>
      <c r="X1" s="99"/>
      <c r="Y1" s="99"/>
      <c r="Z1" s="99"/>
      <c r="AA1" s="99"/>
      <c r="AB1" s="99"/>
      <c r="AC1" s="99"/>
      <c r="AD1" s="99"/>
    </row>
    <row r="2" spans="1:35" s="21" customFormat="1" ht="13" x14ac:dyDescent="0.2">
      <c r="A2" s="14"/>
      <c r="F2" s="22"/>
      <c r="G2" s="22"/>
      <c r="N2" s="102" t="s">
        <v>26</v>
      </c>
      <c r="O2" s="103"/>
      <c r="P2" s="104"/>
      <c r="Q2" s="65" t="str">
        <f>YC書式542_経費内訳書!Q2</f>
        <v>□</v>
      </c>
      <c r="R2" s="59" t="s">
        <v>67</v>
      </c>
      <c r="S2" s="51"/>
      <c r="T2" s="59"/>
      <c r="U2" s="53" t="str">
        <f>YC書式542_経費内訳書!U2</f>
        <v>■</v>
      </c>
      <c r="V2" s="59" t="s">
        <v>68</v>
      </c>
      <c r="W2" s="53"/>
      <c r="X2" s="59"/>
      <c r="Y2" s="51"/>
      <c r="Z2" s="59"/>
      <c r="AA2" s="59"/>
      <c r="AB2" s="59"/>
      <c r="AC2" s="59"/>
      <c r="AD2" s="60"/>
      <c r="AE2" s="52"/>
      <c r="AF2" s="52"/>
      <c r="AG2" s="52"/>
    </row>
    <row r="3" spans="1:35" s="21" customFormat="1" ht="13.5" customHeight="1" x14ac:dyDescent="0.2">
      <c r="A3" s="14"/>
      <c r="F3" s="22"/>
      <c r="G3" s="22"/>
      <c r="N3" s="105"/>
      <c r="O3" s="106"/>
      <c r="P3" s="107"/>
      <c r="Q3" s="66" t="str">
        <f>YC書式542_経費内訳書!Q3</f>
        <v>■</v>
      </c>
      <c r="R3" s="53" t="s">
        <v>94</v>
      </c>
      <c r="S3" s="51"/>
      <c r="T3" s="54"/>
      <c r="U3" s="54"/>
      <c r="V3" s="53"/>
      <c r="W3" s="54"/>
      <c r="X3" s="53"/>
      <c r="Y3" s="53"/>
      <c r="Z3" s="54"/>
      <c r="AA3" s="53"/>
      <c r="AB3" s="54"/>
      <c r="AC3" s="54"/>
      <c r="AD3" s="55"/>
      <c r="AE3" s="56"/>
      <c r="AF3" s="56"/>
      <c r="AG3" s="56"/>
      <c r="AI3" s="22"/>
    </row>
    <row r="4" spans="1:35" s="21" customFormat="1" ht="30" customHeight="1" x14ac:dyDescent="0.2">
      <c r="A4" s="100" t="s">
        <v>164</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I4" s="22"/>
    </row>
    <row r="5" spans="1:35" s="2" customFormat="1" ht="26.25" customHeight="1" x14ac:dyDescent="0.2">
      <c r="A5" s="101" t="s">
        <v>81</v>
      </c>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row>
    <row r="6" spans="1:35" s="2" customFormat="1" ht="26.25" customHeight="1" x14ac:dyDescent="0.2">
      <c r="A6" s="108" t="s">
        <v>12</v>
      </c>
      <c r="B6" s="109"/>
      <c r="C6" s="109"/>
      <c r="D6" s="109"/>
      <c r="E6" s="109"/>
      <c r="F6" s="109"/>
      <c r="G6" s="110"/>
      <c r="H6" s="111" t="str">
        <f>IF(YC書式542_経費内訳書!H5="","",YC書式542_経費内訳書!H5)</f>
        <v>ABC-123</v>
      </c>
      <c r="I6" s="112"/>
      <c r="J6" s="112"/>
      <c r="K6" s="112"/>
      <c r="L6" s="112"/>
      <c r="M6" s="112"/>
      <c r="N6" s="113"/>
      <c r="O6" s="114" t="s">
        <v>13</v>
      </c>
      <c r="P6" s="115"/>
      <c r="Q6" s="115"/>
      <c r="R6" s="115"/>
      <c r="S6" s="115"/>
      <c r="T6" s="115"/>
      <c r="U6" s="115"/>
      <c r="V6" s="116"/>
      <c r="W6" s="117" t="str">
        <f>IF(YC書式542_経費内訳書!W5="","",YC書式542_経費内訳書!W5)</f>
        <v>ABC-123-45</v>
      </c>
      <c r="X6" s="118"/>
      <c r="Y6" s="118"/>
      <c r="Z6" s="118"/>
      <c r="AA6" s="118"/>
      <c r="AB6" s="118"/>
      <c r="AC6" s="118"/>
      <c r="AD6" s="119"/>
    </row>
    <row r="7" spans="1:35" ht="25.5" customHeight="1" x14ac:dyDescent="0.2">
      <c r="A7" s="120" t="s">
        <v>21</v>
      </c>
      <c r="B7" s="121"/>
      <c r="C7" s="121"/>
      <c r="D7" s="121"/>
      <c r="E7" s="121"/>
      <c r="F7" s="121"/>
      <c r="G7" s="122"/>
      <c r="H7" s="123" t="str">
        <f>IF(YC書式542_経費内訳書!H6="","",YC書式542_経費内訳書!H6)</f>
        <v>医薬部外品●●●の有効性及び安全性を確認する臨床試験</v>
      </c>
      <c r="I7" s="124"/>
      <c r="J7" s="124"/>
      <c r="K7" s="124"/>
      <c r="L7" s="124"/>
      <c r="M7" s="124"/>
      <c r="N7" s="124"/>
      <c r="O7" s="124"/>
      <c r="P7" s="124"/>
      <c r="Q7" s="124"/>
      <c r="R7" s="124"/>
      <c r="S7" s="124"/>
      <c r="T7" s="124"/>
      <c r="U7" s="124"/>
      <c r="V7" s="124"/>
      <c r="W7" s="124"/>
      <c r="X7" s="124"/>
      <c r="Y7" s="124"/>
      <c r="Z7" s="124"/>
      <c r="AA7" s="124"/>
      <c r="AB7" s="124"/>
      <c r="AC7" s="124"/>
      <c r="AD7" s="125"/>
    </row>
    <row r="8" spans="1:35" ht="12" customHeight="1" x14ac:dyDescent="0.2">
      <c r="A8" s="64"/>
      <c r="B8" s="64"/>
      <c r="C8" s="64"/>
      <c r="D8" s="64"/>
      <c r="E8" s="64"/>
      <c r="F8" s="64"/>
      <c r="G8" s="64"/>
      <c r="H8" s="4"/>
      <c r="I8" s="4"/>
      <c r="J8" s="4"/>
      <c r="K8" s="4"/>
      <c r="L8" s="4"/>
      <c r="M8" s="4"/>
      <c r="N8" s="4"/>
      <c r="O8" s="4"/>
      <c r="P8" s="4"/>
      <c r="Q8" s="4"/>
      <c r="R8" s="4"/>
      <c r="S8" s="4"/>
      <c r="T8" s="4"/>
      <c r="U8" s="4"/>
      <c r="V8" s="4"/>
      <c r="W8" s="4"/>
      <c r="X8" s="4"/>
      <c r="Y8" s="4"/>
      <c r="Z8" s="4"/>
      <c r="AA8" s="4"/>
      <c r="AB8" s="4"/>
      <c r="AC8" s="4"/>
      <c r="AD8" s="4"/>
    </row>
    <row r="9" spans="1:35" ht="11.25" customHeight="1" x14ac:dyDescent="0.2">
      <c r="A9" s="126" t="s">
        <v>7</v>
      </c>
      <c r="B9" s="127"/>
      <c r="C9" s="127"/>
      <c r="D9" s="127"/>
      <c r="E9" s="127"/>
      <c r="F9" s="127"/>
      <c r="G9" s="128"/>
      <c r="H9" s="135" t="s">
        <v>1</v>
      </c>
      <c r="I9" s="114" t="s">
        <v>2</v>
      </c>
      <c r="J9" s="115"/>
      <c r="K9" s="115"/>
      <c r="L9" s="115"/>
      <c r="M9" s="115"/>
      <c r="N9" s="115"/>
      <c r="O9" s="115"/>
      <c r="P9" s="115"/>
      <c r="Q9" s="115"/>
      <c r="R9" s="115"/>
      <c r="S9" s="115"/>
      <c r="T9" s="115"/>
      <c r="U9" s="115"/>
      <c r="V9" s="115"/>
      <c r="W9" s="115"/>
      <c r="X9" s="115"/>
      <c r="Y9" s="115"/>
      <c r="Z9" s="115"/>
      <c r="AA9" s="115"/>
      <c r="AB9" s="115"/>
      <c r="AC9" s="115"/>
      <c r="AD9" s="116"/>
    </row>
    <row r="10" spans="1:35" ht="19.5" customHeight="1" x14ac:dyDescent="0.2">
      <c r="A10" s="129"/>
      <c r="B10" s="130"/>
      <c r="C10" s="130"/>
      <c r="D10" s="130"/>
      <c r="E10" s="130"/>
      <c r="F10" s="130"/>
      <c r="G10" s="131"/>
      <c r="H10" s="135"/>
      <c r="I10" s="136" t="s">
        <v>3</v>
      </c>
      <c r="J10" s="137"/>
      <c r="K10" s="137"/>
      <c r="L10" s="137"/>
      <c r="M10" s="137"/>
      <c r="N10" s="138"/>
      <c r="O10" s="136" t="s">
        <v>4</v>
      </c>
      <c r="P10" s="137"/>
      <c r="Q10" s="137"/>
      <c r="R10" s="137"/>
      <c r="S10" s="137"/>
      <c r="T10" s="137"/>
      <c r="U10" s="137"/>
      <c r="V10" s="138"/>
      <c r="W10" s="136" t="s">
        <v>5</v>
      </c>
      <c r="X10" s="137"/>
      <c r="Y10" s="137"/>
      <c r="Z10" s="137"/>
      <c r="AA10" s="137"/>
      <c r="AB10" s="137"/>
      <c r="AC10" s="138"/>
      <c r="AD10" s="139" t="s">
        <v>6</v>
      </c>
    </row>
    <row r="11" spans="1:35" ht="20.149999999999999" customHeight="1" x14ac:dyDescent="0.2">
      <c r="A11" s="132"/>
      <c r="B11" s="133"/>
      <c r="C11" s="133"/>
      <c r="D11" s="133"/>
      <c r="E11" s="133"/>
      <c r="F11" s="133"/>
      <c r="G11" s="134"/>
      <c r="H11" s="135"/>
      <c r="I11" s="5"/>
      <c r="J11" s="141" t="s">
        <v>9</v>
      </c>
      <c r="K11" s="141"/>
      <c r="L11" s="141"/>
      <c r="M11" s="63">
        <v>1</v>
      </c>
      <c r="N11" s="6" t="s">
        <v>10</v>
      </c>
      <c r="O11" s="7"/>
      <c r="P11" s="141" t="s">
        <v>9</v>
      </c>
      <c r="Q11" s="141"/>
      <c r="R11" s="141"/>
      <c r="S11" s="141"/>
      <c r="T11" s="63">
        <v>2</v>
      </c>
      <c r="U11" s="63"/>
      <c r="V11" s="6" t="s">
        <v>10</v>
      </c>
      <c r="W11" s="7"/>
      <c r="X11" s="141" t="s">
        <v>9</v>
      </c>
      <c r="Y11" s="141"/>
      <c r="Z11" s="141"/>
      <c r="AA11" s="63">
        <v>3</v>
      </c>
      <c r="AB11" s="63"/>
      <c r="AC11" s="6" t="s">
        <v>10</v>
      </c>
      <c r="AD11" s="140"/>
    </row>
    <row r="12" spans="1:35" ht="30" customHeight="1" x14ac:dyDescent="0.2">
      <c r="A12" s="62" t="s">
        <v>122</v>
      </c>
      <c r="B12" s="76" t="s">
        <v>123</v>
      </c>
      <c r="C12" s="76"/>
      <c r="D12" s="76"/>
      <c r="E12" s="76"/>
      <c r="F12" s="76"/>
      <c r="G12" s="76"/>
      <c r="H12" s="11">
        <v>1</v>
      </c>
      <c r="I12" s="26"/>
      <c r="J12" s="74" t="s">
        <v>161</v>
      </c>
      <c r="K12" s="74"/>
      <c r="L12" s="74"/>
      <c r="M12" s="74"/>
      <c r="N12" s="75"/>
      <c r="O12" s="26"/>
      <c r="P12" s="74" t="s">
        <v>162</v>
      </c>
      <c r="Q12" s="74"/>
      <c r="R12" s="74"/>
      <c r="S12" s="74"/>
      <c r="T12" s="74"/>
      <c r="U12" s="74"/>
      <c r="V12" s="75"/>
      <c r="W12" s="26"/>
      <c r="X12" s="74" t="s">
        <v>163</v>
      </c>
      <c r="Y12" s="74"/>
      <c r="Z12" s="74"/>
      <c r="AA12" s="74"/>
      <c r="AB12" s="74"/>
      <c r="AC12" s="75"/>
      <c r="AD12" s="16" t="str">
        <f>IF(AND(I12="",O12="",W12=""),"─",IF(AND(W12="",O12=""),H12,IF(W12="",H12*3,H12*5)))</f>
        <v>─</v>
      </c>
      <c r="AE12" s="24" t="s">
        <v>169</v>
      </c>
    </row>
    <row r="13" spans="1:35" ht="20.149999999999999" customHeight="1" x14ac:dyDescent="0.2">
      <c r="A13" s="62" t="s">
        <v>82</v>
      </c>
      <c r="B13" s="76" t="s">
        <v>124</v>
      </c>
      <c r="C13" s="76"/>
      <c r="D13" s="76"/>
      <c r="E13" s="76"/>
      <c r="F13" s="76"/>
      <c r="G13" s="76"/>
      <c r="H13" s="11">
        <v>1</v>
      </c>
      <c r="I13" s="26"/>
      <c r="J13" s="74" t="s">
        <v>125</v>
      </c>
      <c r="K13" s="74"/>
      <c r="L13" s="74"/>
      <c r="M13" s="74"/>
      <c r="N13" s="75"/>
      <c r="O13" s="26"/>
      <c r="P13" s="74" t="s">
        <v>126</v>
      </c>
      <c r="Q13" s="74"/>
      <c r="R13" s="74"/>
      <c r="S13" s="74"/>
      <c r="T13" s="74"/>
      <c r="U13" s="74"/>
      <c r="V13" s="75"/>
      <c r="W13" s="27"/>
      <c r="X13" s="81" t="s">
        <v>127</v>
      </c>
      <c r="Y13" s="81"/>
      <c r="Z13" s="81"/>
      <c r="AA13" s="81"/>
      <c r="AB13" s="81"/>
      <c r="AC13" s="82"/>
      <c r="AD13" s="16" t="str">
        <f t="shared" ref="AD13" si="0">IF(AND(I13="",O13="",W13=""),"─",IF(AND(W13="",O13=""),H13,IF(W13="",H13*3,H13*5)))</f>
        <v>─</v>
      </c>
      <c r="AE13" s="49" t="s">
        <v>170</v>
      </c>
    </row>
    <row r="14" spans="1:35" ht="40.5" customHeight="1" x14ac:dyDescent="0.2">
      <c r="A14" s="62" t="s">
        <v>83</v>
      </c>
      <c r="B14" s="76" t="s">
        <v>113</v>
      </c>
      <c r="C14" s="76"/>
      <c r="D14" s="76"/>
      <c r="E14" s="76"/>
      <c r="F14" s="76"/>
      <c r="G14" s="76"/>
      <c r="H14" s="11">
        <v>1</v>
      </c>
      <c r="I14" s="26"/>
      <c r="J14" s="74" t="s">
        <v>114</v>
      </c>
      <c r="K14" s="74"/>
      <c r="L14" s="74"/>
      <c r="M14" s="74"/>
      <c r="N14" s="75"/>
      <c r="O14" s="26"/>
      <c r="P14" s="74" t="s">
        <v>115</v>
      </c>
      <c r="Q14" s="74"/>
      <c r="R14" s="74"/>
      <c r="S14" s="74"/>
      <c r="T14" s="74"/>
      <c r="U14" s="74"/>
      <c r="V14" s="75"/>
      <c r="W14" s="26"/>
      <c r="X14" s="74" t="s">
        <v>116</v>
      </c>
      <c r="Y14" s="74"/>
      <c r="Z14" s="74"/>
      <c r="AA14" s="74"/>
      <c r="AB14" s="74"/>
      <c r="AC14" s="75"/>
      <c r="AD14" s="16" t="str">
        <f>IF(AND(I14="",O14="",W14=""),"─",IF(AND(W14="",O14=""),H14,IF(W14="",H14*$T$11,H14*$AA$11)))</f>
        <v>─</v>
      </c>
      <c r="AE14" s="24" t="s">
        <v>171</v>
      </c>
    </row>
    <row r="15" spans="1:35" ht="30" customHeight="1" x14ac:dyDescent="0.2">
      <c r="A15" s="62" t="s">
        <v>129</v>
      </c>
      <c r="B15" s="76" t="s">
        <v>23</v>
      </c>
      <c r="C15" s="76"/>
      <c r="D15" s="76"/>
      <c r="E15" s="76"/>
      <c r="F15" s="76"/>
      <c r="G15" s="76"/>
      <c r="H15" s="11">
        <v>1</v>
      </c>
      <c r="I15" s="27"/>
      <c r="J15" s="81"/>
      <c r="K15" s="81"/>
      <c r="L15" s="81"/>
      <c r="M15" s="81"/>
      <c r="N15" s="82"/>
      <c r="O15" s="26"/>
      <c r="P15" s="74" t="s">
        <v>24</v>
      </c>
      <c r="Q15" s="74"/>
      <c r="R15" s="74"/>
      <c r="S15" s="74"/>
      <c r="T15" s="74"/>
      <c r="U15" s="74"/>
      <c r="V15" s="75"/>
      <c r="W15" s="26"/>
      <c r="X15" s="74" t="s">
        <v>25</v>
      </c>
      <c r="Y15" s="74"/>
      <c r="Z15" s="74"/>
      <c r="AA15" s="74"/>
      <c r="AB15" s="74"/>
      <c r="AC15" s="75"/>
      <c r="AD15" s="16" t="str">
        <f>IF(AND(I15="",O15="",W15=""),"─",IF(AND(W15="",O15=""),H15,IF(W15="",H15*$T$11,H15*$AA$11)))</f>
        <v>─</v>
      </c>
      <c r="AE15" s="25" t="s">
        <v>172</v>
      </c>
    </row>
    <row r="16" spans="1:35" ht="20.149999999999999" customHeight="1" x14ac:dyDescent="0.2">
      <c r="A16" s="62" t="s">
        <v>130</v>
      </c>
      <c r="B16" s="83" t="s">
        <v>27</v>
      </c>
      <c r="C16" s="84"/>
      <c r="D16" s="84"/>
      <c r="E16" s="84"/>
      <c r="F16" s="84"/>
      <c r="G16" s="85"/>
      <c r="H16" s="11">
        <v>1</v>
      </c>
      <c r="I16" s="28"/>
      <c r="J16" s="86"/>
      <c r="K16" s="86"/>
      <c r="L16" s="86"/>
      <c r="M16" s="86"/>
      <c r="N16" s="87"/>
      <c r="O16" s="27"/>
      <c r="P16" s="81"/>
      <c r="Q16" s="81"/>
      <c r="R16" s="81"/>
      <c r="S16" s="81"/>
      <c r="T16" s="81"/>
      <c r="U16" s="81"/>
      <c r="V16" s="82"/>
      <c r="W16" s="26"/>
      <c r="X16" s="74" t="s">
        <v>28</v>
      </c>
      <c r="Y16" s="74"/>
      <c r="Z16" s="74"/>
      <c r="AA16" s="74"/>
      <c r="AB16" s="74"/>
      <c r="AC16" s="75"/>
      <c r="AD16" s="16" t="str">
        <f>IF(AND(I16="",O16="",W16=""),"─",IF(AND(W16="",O16=""),H16,IF(W16="",H16*$T$11,H16*$AA$11)))</f>
        <v>─</v>
      </c>
      <c r="AE16" s="24" t="s">
        <v>173</v>
      </c>
    </row>
    <row r="17" spans="1:31" ht="20.149999999999999" customHeight="1" x14ac:dyDescent="0.2">
      <c r="A17" s="62" t="s">
        <v>131</v>
      </c>
      <c r="B17" s="76" t="s">
        <v>136</v>
      </c>
      <c r="C17" s="76"/>
      <c r="D17" s="76"/>
      <c r="E17" s="76"/>
      <c r="F17" s="76"/>
      <c r="G17" s="76"/>
      <c r="H17" s="11">
        <v>1</v>
      </c>
      <c r="I17" s="26"/>
      <c r="J17" s="74" t="s">
        <v>128</v>
      </c>
      <c r="K17" s="74"/>
      <c r="L17" s="74"/>
      <c r="M17" s="74"/>
      <c r="N17" s="75"/>
      <c r="O17" s="27"/>
      <c r="P17" s="81"/>
      <c r="Q17" s="81"/>
      <c r="R17" s="81"/>
      <c r="S17" s="81"/>
      <c r="T17" s="81"/>
      <c r="U17" s="81"/>
      <c r="V17" s="82"/>
      <c r="W17" s="27"/>
      <c r="X17" s="81"/>
      <c r="Y17" s="81"/>
      <c r="Z17" s="81"/>
      <c r="AA17" s="81"/>
      <c r="AB17" s="81"/>
      <c r="AC17" s="82"/>
      <c r="AD17" s="16" t="str">
        <f t="shared" ref="AD17" si="1">IF(AND(I17="",O17="",W17=""),"─",IF(AND(W17="",O17=""),H17,IF(W17="",H17*3,H17*5)))</f>
        <v>─</v>
      </c>
      <c r="AE17" s="24" t="s">
        <v>174</v>
      </c>
    </row>
    <row r="18" spans="1:31" ht="30" customHeight="1" x14ac:dyDescent="0.2">
      <c r="A18" s="62" t="s">
        <v>132</v>
      </c>
      <c r="B18" s="76" t="s">
        <v>95</v>
      </c>
      <c r="C18" s="76"/>
      <c r="D18" s="76"/>
      <c r="E18" s="76"/>
      <c r="F18" s="76"/>
      <c r="G18" s="76"/>
      <c r="H18" s="11">
        <v>1</v>
      </c>
      <c r="I18" s="26"/>
      <c r="J18" s="74" t="s">
        <v>155</v>
      </c>
      <c r="K18" s="74"/>
      <c r="L18" s="74"/>
      <c r="M18" s="74"/>
      <c r="N18" s="75"/>
      <c r="O18" s="26"/>
      <c r="P18" s="74" t="s">
        <v>96</v>
      </c>
      <c r="Q18" s="74"/>
      <c r="R18" s="74"/>
      <c r="S18" s="74"/>
      <c r="T18" s="74"/>
      <c r="U18" s="74"/>
      <c r="V18" s="75"/>
      <c r="W18" s="26"/>
      <c r="X18" s="88"/>
      <c r="Y18" s="88"/>
      <c r="Z18" s="88"/>
      <c r="AA18" s="88"/>
      <c r="AB18" s="88"/>
      <c r="AC18" s="89"/>
      <c r="AD18" s="16" t="str">
        <f t="shared" ref="AD18" si="2">IF(AND(I18="",O18="",W18=""),"─",IF(AND(W18="",O18=""),H18,IF(W18="",H18*$T$11,H18*$AA$11)))</f>
        <v>─</v>
      </c>
      <c r="AE18" s="24" t="s">
        <v>175</v>
      </c>
    </row>
    <row r="19" spans="1:31" ht="30" customHeight="1" x14ac:dyDescent="0.2">
      <c r="A19" s="41" t="s">
        <v>133</v>
      </c>
      <c r="B19" s="76" t="s">
        <v>138</v>
      </c>
      <c r="C19" s="76"/>
      <c r="D19" s="76"/>
      <c r="E19" s="76"/>
      <c r="F19" s="76"/>
      <c r="G19" s="76"/>
      <c r="H19" s="11">
        <v>1</v>
      </c>
      <c r="I19" s="77" t="s">
        <v>120</v>
      </c>
      <c r="J19" s="78"/>
      <c r="K19" s="78"/>
      <c r="L19" s="78"/>
      <c r="M19" s="78"/>
      <c r="N19" s="78"/>
      <c r="O19" s="78"/>
      <c r="P19" s="78"/>
      <c r="Q19" s="78"/>
      <c r="R19" s="78"/>
      <c r="S19" s="78"/>
      <c r="T19" s="33"/>
      <c r="U19" s="79" t="s">
        <v>60</v>
      </c>
      <c r="V19" s="79"/>
      <c r="W19" s="79"/>
      <c r="X19" s="79"/>
      <c r="Y19" s="79"/>
      <c r="Z19" s="79"/>
      <c r="AA19" s="79"/>
      <c r="AB19" s="79"/>
      <c r="AC19" s="80"/>
      <c r="AD19" s="16" t="str">
        <f>IF(T19="","─",T19*H19)</f>
        <v>─</v>
      </c>
      <c r="AE19" s="24" t="s">
        <v>176</v>
      </c>
    </row>
    <row r="20" spans="1:31" ht="45" customHeight="1" x14ac:dyDescent="0.2">
      <c r="A20" s="62" t="s">
        <v>134</v>
      </c>
      <c r="B20" s="76" t="s">
        <v>22</v>
      </c>
      <c r="C20" s="76"/>
      <c r="D20" s="76"/>
      <c r="E20" s="76"/>
      <c r="F20" s="76"/>
      <c r="G20" s="76"/>
      <c r="H20" s="11">
        <v>1</v>
      </c>
      <c r="I20" s="26"/>
      <c r="J20" s="74" t="s">
        <v>15</v>
      </c>
      <c r="K20" s="74"/>
      <c r="L20" s="74"/>
      <c r="M20" s="74"/>
      <c r="N20" s="75"/>
      <c r="O20" s="26"/>
      <c r="P20" s="74" t="s">
        <v>165</v>
      </c>
      <c r="Q20" s="74"/>
      <c r="R20" s="74"/>
      <c r="S20" s="74"/>
      <c r="T20" s="74"/>
      <c r="U20" s="74"/>
      <c r="V20" s="75"/>
      <c r="W20" s="26"/>
      <c r="X20" s="74" t="s">
        <v>16</v>
      </c>
      <c r="Y20" s="74"/>
      <c r="Z20" s="74"/>
      <c r="AA20" s="74"/>
      <c r="AB20" s="74"/>
      <c r="AC20" s="75"/>
      <c r="AD20" s="16" t="str">
        <f>IF(AND(I20="",O20="",W20=""),"─",IF(AND(W20="",O20=""),H20,IF(W20="",H20*$T$11,H20*$AA$11)))</f>
        <v>─</v>
      </c>
      <c r="AE20" s="24" t="s">
        <v>177</v>
      </c>
    </row>
    <row r="21" spans="1:31" ht="30" customHeight="1" x14ac:dyDescent="0.2">
      <c r="A21" s="62" t="s">
        <v>135</v>
      </c>
      <c r="B21" s="76" t="s">
        <v>8</v>
      </c>
      <c r="C21" s="76"/>
      <c r="D21" s="76"/>
      <c r="E21" s="76"/>
      <c r="F21" s="76"/>
      <c r="G21" s="76"/>
      <c r="H21" s="11">
        <v>1</v>
      </c>
      <c r="I21" s="26"/>
      <c r="J21" s="74" t="s">
        <v>17</v>
      </c>
      <c r="K21" s="74"/>
      <c r="L21" s="74"/>
      <c r="M21" s="74"/>
      <c r="N21" s="75"/>
      <c r="O21" s="26"/>
      <c r="P21" s="74" t="s">
        <v>18</v>
      </c>
      <c r="Q21" s="74"/>
      <c r="R21" s="74"/>
      <c r="S21" s="74"/>
      <c r="T21" s="74"/>
      <c r="U21" s="74"/>
      <c r="V21" s="75"/>
      <c r="W21" s="26"/>
      <c r="X21" s="74" t="s">
        <v>19</v>
      </c>
      <c r="Y21" s="74"/>
      <c r="Z21" s="74"/>
      <c r="AA21" s="74"/>
      <c r="AB21" s="74"/>
      <c r="AC21" s="75"/>
      <c r="AD21" s="16" t="str">
        <f t="shared" ref="AD21:AD34" si="3">IF(AND(I21="",O21="",W21=""),"─",IF(AND(W21="",O21=""),H21,IF(W21="",H21*$T$11,H21*$AA$11)))</f>
        <v>─</v>
      </c>
      <c r="AE21" s="24" t="s">
        <v>178</v>
      </c>
    </row>
    <row r="22" spans="1:31" ht="30" customHeight="1" x14ac:dyDescent="0.2">
      <c r="A22" s="41" t="s">
        <v>139</v>
      </c>
      <c r="B22" s="76" t="s">
        <v>91</v>
      </c>
      <c r="C22" s="76"/>
      <c r="D22" s="76"/>
      <c r="E22" s="76"/>
      <c r="F22" s="76"/>
      <c r="G22" s="76"/>
      <c r="H22" s="11">
        <v>1</v>
      </c>
      <c r="I22" s="77" t="s">
        <v>92</v>
      </c>
      <c r="J22" s="78"/>
      <c r="K22" s="78"/>
      <c r="L22" s="78"/>
      <c r="M22" s="78"/>
      <c r="N22" s="78"/>
      <c r="O22" s="78"/>
      <c r="P22" s="78"/>
      <c r="Q22" s="78"/>
      <c r="R22" s="78"/>
      <c r="S22" s="78"/>
      <c r="T22" s="33"/>
      <c r="U22" s="79" t="s">
        <v>60</v>
      </c>
      <c r="V22" s="79"/>
      <c r="W22" s="79"/>
      <c r="X22" s="79"/>
      <c r="Y22" s="79"/>
      <c r="Z22" s="79"/>
      <c r="AA22" s="79"/>
      <c r="AB22" s="79"/>
      <c r="AC22" s="80"/>
      <c r="AD22" s="16" t="str">
        <f>IF(T22="","─",T22*H22)</f>
        <v>─</v>
      </c>
      <c r="AE22" s="24" t="s">
        <v>179</v>
      </c>
    </row>
    <row r="23" spans="1:31" ht="42.75" customHeight="1" x14ac:dyDescent="0.2">
      <c r="A23" s="62" t="s">
        <v>140</v>
      </c>
      <c r="B23" s="156" t="s">
        <v>101</v>
      </c>
      <c r="C23" s="156"/>
      <c r="D23" s="156"/>
      <c r="E23" s="156"/>
      <c r="F23" s="156"/>
      <c r="G23" s="156"/>
      <c r="H23" s="11">
        <v>1</v>
      </c>
      <c r="I23" s="26"/>
      <c r="J23" s="74" t="s">
        <v>102</v>
      </c>
      <c r="K23" s="74"/>
      <c r="L23" s="74"/>
      <c r="M23" s="74"/>
      <c r="N23" s="75"/>
      <c r="O23" s="26"/>
      <c r="P23" s="74" t="s">
        <v>103</v>
      </c>
      <c r="Q23" s="74"/>
      <c r="R23" s="74"/>
      <c r="S23" s="74"/>
      <c r="T23" s="74"/>
      <c r="U23" s="74"/>
      <c r="V23" s="75"/>
      <c r="W23" s="26"/>
      <c r="X23" s="74" t="s">
        <v>104</v>
      </c>
      <c r="Y23" s="74"/>
      <c r="Z23" s="74"/>
      <c r="AA23" s="74"/>
      <c r="AB23" s="74"/>
      <c r="AC23" s="75"/>
      <c r="AD23" s="16" t="str">
        <f>IF(AND(I23="",O23="",W23=""),"─",IF(AND(W23="",O23=""),H23,IF(W23="",H23*3,H23*5)))</f>
        <v>─</v>
      </c>
      <c r="AE23" s="24" t="s">
        <v>180</v>
      </c>
    </row>
    <row r="24" spans="1:31" ht="30" customHeight="1" x14ac:dyDescent="0.2">
      <c r="A24" s="58" t="s">
        <v>141</v>
      </c>
      <c r="B24" s="76" t="s">
        <v>105</v>
      </c>
      <c r="C24" s="76"/>
      <c r="D24" s="76"/>
      <c r="E24" s="76"/>
      <c r="F24" s="76"/>
      <c r="G24" s="76"/>
      <c r="H24" s="11">
        <v>1</v>
      </c>
      <c r="I24" s="61"/>
      <c r="J24" s="43"/>
      <c r="K24" s="43"/>
      <c r="L24" s="43"/>
      <c r="M24" s="43"/>
      <c r="N24" s="43"/>
      <c r="O24" s="43"/>
      <c r="P24" s="43"/>
      <c r="Q24" s="43"/>
      <c r="R24" s="43"/>
      <c r="S24" s="44" t="s">
        <v>106</v>
      </c>
      <c r="T24" s="95"/>
      <c r="U24" s="95"/>
      <c r="V24" s="45" t="s">
        <v>107</v>
      </c>
      <c r="W24" s="45"/>
      <c r="X24" s="43"/>
      <c r="Y24" s="43"/>
      <c r="Z24" s="43"/>
      <c r="AA24" s="43"/>
      <c r="AB24" s="43"/>
      <c r="AC24" s="46"/>
      <c r="AD24" s="16" t="str">
        <f>IF(T24="","─",T24*H24)</f>
        <v>─</v>
      </c>
      <c r="AE24" s="24" t="s">
        <v>181</v>
      </c>
    </row>
    <row r="25" spans="1:31" ht="40" customHeight="1" x14ac:dyDescent="0.2">
      <c r="A25" s="58" t="s">
        <v>142</v>
      </c>
      <c r="B25" s="76" t="s">
        <v>108</v>
      </c>
      <c r="C25" s="76"/>
      <c r="D25" s="76"/>
      <c r="E25" s="76"/>
      <c r="F25" s="76"/>
      <c r="G25" s="76"/>
      <c r="H25" s="11">
        <v>1</v>
      </c>
      <c r="I25" s="61"/>
      <c r="J25" s="43"/>
      <c r="K25" s="43"/>
      <c r="L25" s="43"/>
      <c r="M25" s="43"/>
      <c r="N25" s="43"/>
      <c r="O25" s="43"/>
      <c r="P25" s="43"/>
      <c r="Q25" s="43"/>
      <c r="R25" s="43"/>
      <c r="S25" s="44" t="s">
        <v>106</v>
      </c>
      <c r="T25" s="95"/>
      <c r="U25" s="95"/>
      <c r="V25" s="45" t="s">
        <v>107</v>
      </c>
      <c r="W25" s="45"/>
      <c r="X25" s="43"/>
      <c r="Y25" s="43"/>
      <c r="Z25" s="43"/>
      <c r="AA25" s="43"/>
      <c r="AB25" s="43"/>
      <c r="AC25" s="46"/>
      <c r="AD25" s="16" t="str">
        <f>IF(T25="","─",T25*H25)</f>
        <v>─</v>
      </c>
      <c r="AE25" s="24" t="s">
        <v>182</v>
      </c>
    </row>
    <row r="26" spans="1:31" ht="30" customHeight="1" x14ac:dyDescent="0.2">
      <c r="A26" s="62" t="s">
        <v>143</v>
      </c>
      <c r="B26" s="76" t="s">
        <v>109</v>
      </c>
      <c r="C26" s="76"/>
      <c r="D26" s="76"/>
      <c r="E26" s="76"/>
      <c r="F26" s="76"/>
      <c r="G26" s="76"/>
      <c r="H26" s="11">
        <v>2</v>
      </c>
      <c r="I26" s="61"/>
      <c r="J26" s="43"/>
      <c r="K26" s="43"/>
      <c r="L26" s="43"/>
      <c r="M26" s="43"/>
      <c r="N26" s="43"/>
      <c r="O26" s="43"/>
      <c r="P26" s="43"/>
      <c r="Q26" s="43"/>
      <c r="R26" s="43"/>
      <c r="S26" s="44" t="s">
        <v>106</v>
      </c>
      <c r="T26" s="95"/>
      <c r="U26" s="95"/>
      <c r="V26" s="45" t="s">
        <v>107</v>
      </c>
      <c r="W26" s="45"/>
      <c r="X26" s="43"/>
      <c r="Y26" s="43"/>
      <c r="Z26" s="43"/>
      <c r="AA26" s="43"/>
      <c r="AB26" s="43"/>
      <c r="AC26" s="46"/>
      <c r="AD26" s="16" t="str">
        <f>IF(T26="","─",T26*H26)</f>
        <v>─</v>
      </c>
      <c r="AE26" s="24" t="s">
        <v>183</v>
      </c>
    </row>
    <row r="27" spans="1:31" ht="30" customHeight="1" x14ac:dyDescent="0.2">
      <c r="A27" s="41" t="s">
        <v>144</v>
      </c>
      <c r="B27" s="83" t="s">
        <v>166</v>
      </c>
      <c r="C27" s="84"/>
      <c r="D27" s="84"/>
      <c r="E27" s="84"/>
      <c r="F27" s="84"/>
      <c r="G27" s="85"/>
      <c r="H27" s="11">
        <v>1</v>
      </c>
      <c r="I27" s="26"/>
      <c r="J27" s="96" t="s">
        <v>110</v>
      </c>
      <c r="K27" s="96"/>
      <c r="L27" s="96"/>
      <c r="M27" s="96"/>
      <c r="N27" s="97"/>
      <c r="O27" s="29"/>
      <c r="P27" s="93"/>
      <c r="Q27" s="93"/>
      <c r="R27" s="93"/>
      <c r="S27" s="93"/>
      <c r="T27" s="93"/>
      <c r="U27" s="93"/>
      <c r="V27" s="94"/>
      <c r="W27" s="47"/>
      <c r="X27" s="93"/>
      <c r="Y27" s="93"/>
      <c r="Z27" s="93"/>
      <c r="AA27" s="93"/>
      <c r="AB27" s="93"/>
      <c r="AC27" s="94"/>
      <c r="AD27" s="16" t="str">
        <f t="shared" ref="AD27" si="4">IF(AND(I27="",O27="",W27=""),"─",IF(AND(W27="",O27=""),H27,IF(W27="",H27*3,H27*5)))</f>
        <v>─</v>
      </c>
      <c r="AE27" s="24" t="s">
        <v>184</v>
      </c>
    </row>
    <row r="28" spans="1:31" ht="30" customHeight="1" x14ac:dyDescent="0.2">
      <c r="A28" s="62" t="s">
        <v>145</v>
      </c>
      <c r="B28" s="83" t="s">
        <v>71</v>
      </c>
      <c r="C28" s="84"/>
      <c r="D28" s="84"/>
      <c r="E28" s="84"/>
      <c r="F28" s="84"/>
      <c r="G28" s="85"/>
      <c r="H28" s="11">
        <v>1</v>
      </c>
      <c r="I28" s="29"/>
      <c r="J28" s="93"/>
      <c r="K28" s="93"/>
      <c r="L28" s="93"/>
      <c r="M28" s="93"/>
      <c r="N28" s="94"/>
      <c r="O28" s="26"/>
      <c r="P28" s="96" t="s">
        <v>53</v>
      </c>
      <c r="Q28" s="96"/>
      <c r="R28" s="96"/>
      <c r="S28" s="96"/>
      <c r="T28" s="96"/>
      <c r="U28" s="96"/>
      <c r="V28" s="97"/>
      <c r="W28" s="29"/>
      <c r="X28" s="88"/>
      <c r="Y28" s="88"/>
      <c r="Z28" s="88"/>
      <c r="AA28" s="88"/>
      <c r="AB28" s="88"/>
      <c r="AC28" s="89"/>
      <c r="AD28" s="16" t="str">
        <f t="shared" si="3"/>
        <v>─</v>
      </c>
      <c r="AE28" s="24" t="s">
        <v>185</v>
      </c>
    </row>
    <row r="29" spans="1:31" ht="30" customHeight="1" x14ac:dyDescent="0.2">
      <c r="A29" s="57" t="s">
        <v>146</v>
      </c>
      <c r="B29" s="144" t="s">
        <v>97</v>
      </c>
      <c r="C29" s="144"/>
      <c r="D29" s="144"/>
      <c r="E29" s="144"/>
      <c r="F29" s="144"/>
      <c r="G29" s="144"/>
      <c r="H29" s="11">
        <v>1</v>
      </c>
      <c r="I29" s="29"/>
      <c r="J29" s="93"/>
      <c r="K29" s="93"/>
      <c r="L29" s="93"/>
      <c r="M29" s="93"/>
      <c r="N29" s="94"/>
      <c r="O29" s="27"/>
      <c r="P29" s="81"/>
      <c r="Q29" s="81"/>
      <c r="R29" s="81"/>
      <c r="S29" s="81"/>
      <c r="T29" s="81"/>
      <c r="U29" s="81"/>
      <c r="V29" s="82"/>
      <c r="W29" s="26"/>
      <c r="X29" s="74" t="s">
        <v>98</v>
      </c>
      <c r="Y29" s="74"/>
      <c r="Z29" s="74"/>
      <c r="AA29" s="74"/>
      <c r="AB29" s="74"/>
      <c r="AC29" s="75"/>
      <c r="AD29" s="16" t="str">
        <f t="shared" si="3"/>
        <v>─</v>
      </c>
      <c r="AE29" s="24" t="s">
        <v>186</v>
      </c>
    </row>
    <row r="30" spans="1:31" ht="30" customHeight="1" x14ac:dyDescent="0.2">
      <c r="A30" s="48" t="s">
        <v>147</v>
      </c>
      <c r="B30" s="144" t="s">
        <v>119</v>
      </c>
      <c r="C30" s="144"/>
      <c r="D30" s="144"/>
      <c r="E30" s="144"/>
      <c r="F30" s="144"/>
      <c r="G30" s="144"/>
      <c r="H30" s="11">
        <v>1</v>
      </c>
      <c r="I30" s="77" t="s">
        <v>120</v>
      </c>
      <c r="J30" s="78"/>
      <c r="K30" s="78"/>
      <c r="L30" s="78"/>
      <c r="M30" s="78"/>
      <c r="N30" s="78"/>
      <c r="O30" s="78"/>
      <c r="P30" s="78"/>
      <c r="Q30" s="78"/>
      <c r="R30" s="78"/>
      <c r="S30" s="78"/>
      <c r="T30" s="33"/>
      <c r="U30" s="79" t="s">
        <v>60</v>
      </c>
      <c r="V30" s="79"/>
      <c r="W30" s="79"/>
      <c r="X30" s="79"/>
      <c r="Y30" s="79"/>
      <c r="Z30" s="79"/>
      <c r="AA30" s="79"/>
      <c r="AB30" s="79"/>
      <c r="AC30" s="80"/>
      <c r="AD30" s="16" t="str">
        <f>IF(T30="","─",T30*H30)</f>
        <v>─</v>
      </c>
      <c r="AE30" s="24" t="s">
        <v>187</v>
      </c>
    </row>
    <row r="31" spans="1:31" ht="30" customHeight="1" x14ac:dyDescent="0.2">
      <c r="A31" s="57" t="s">
        <v>148</v>
      </c>
      <c r="B31" s="90" t="s">
        <v>121</v>
      </c>
      <c r="C31" s="91"/>
      <c r="D31" s="91"/>
      <c r="E31" s="91"/>
      <c r="F31" s="91"/>
      <c r="G31" s="92"/>
      <c r="H31" s="11">
        <v>1</v>
      </c>
      <c r="I31" s="29"/>
      <c r="J31" s="93"/>
      <c r="K31" s="93"/>
      <c r="L31" s="93"/>
      <c r="M31" s="93"/>
      <c r="N31" s="94"/>
      <c r="O31" s="26"/>
      <c r="P31" s="96" t="s">
        <v>53</v>
      </c>
      <c r="Q31" s="96"/>
      <c r="R31" s="96"/>
      <c r="S31" s="96"/>
      <c r="T31" s="96"/>
      <c r="U31" s="96"/>
      <c r="V31" s="97"/>
      <c r="W31" s="29"/>
      <c r="X31" s="88"/>
      <c r="Y31" s="88"/>
      <c r="Z31" s="88"/>
      <c r="AA31" s="88"/>
      <c r="AB31" s="88"/>
      <c r="AC31" s="89"/>
      <c r="AD31" s="16" t="str">
        <f>IF(AND(I31="",O31="",W31=""),"─",IF(AND(W31="",O31=""),H31,IF(W31="",H31*$T$11,H31*$AA$11)))</f>
        <v>─</v>
      </c>
      <c r="AE31" s="24" t="s">
        <v>188</v>
      </c>
    </row>
    <row r="32" spans="1:31" ht="30" customHeight="1" x14ac:dyDescent="0.2">
      <c r="A32" s="48" t="s">
        <v>149</v>
      </c>
      <c r="B32" s="151" t="s">
        <v>117</v>
      </c>
      <c r="C32" s="152"/>
      <c r="D32" s="152"/>
      <c r="E32" s="152"/>
      <c r="F32" s="152"/>
      <c r="G32" s="153"/>
      <c r="H32" s="11">
        <v>1</v>
      </c>
      <c r="I32" s="27"/>
      <c r="J32" s="154"/>
      <c r="K32" s="154"/>
      <c r="L32" s="154"/>
      <c r="M32" s="154"/>
      <c r="N32" s="155"/>
      <c r="O32" s="26"/>
      <c r="P32" s="145" t="s">
        <v>118</v>
      </c>
      <c r="Q32" s="145"/>
      <c r="R32" s="145"/>
      <c r="S32" s="145"/>
      <c r="T32" s="145"/>
      <c r="U32" s="145"/>
      <c r="V32" s="146"/>
      <c r="W32" s="27"/>
      <c r="X32" s="154"/>
      <c r="Y32" s="154"/>
      <c r="Z32" s="154"/>
      <c r="AA32" s="154"/>
      <c r="AB32" s="154"/>
      <c r="AC32" s="155"/>
      <c r="AD32" s="16" t="str">
        <f>IF(AND(I32="",O32="",W32=""),"─",IF(AND(W32="",O32=""),H32,IF(W32="",H32*2,H32*3)))</f>
        <v>─</v>
      </c>
      <c r="AE32" s="24" t="s">
        <v>189</v>
      </c>
    </row>
    <row r="33" spans="1:32" ht="30" customHeight="1" x14ac:dyDescent="0.2">
      <c r="A33" s="48" t="s">
        <v>150</v>
      </c>
      <c r="B33" s="144" t="s">
        <v>99</v>
      </c>
      <c r="C33" s="144"/>
      <c r="D33" s="144"/>
      <c r="E33" s="144"/>
      <c r="F33" s="144"/>
      <c r="G33" s="144"/>
      <c r="H33" s="11">
        <v>1</v>
      </c>
      <c r="I33" s="77" t="s">
        <v>86</v>
      </c>
      <c r="J33" s="78"/>
      <c r="K33" s="78"/>
      <c r="L33" s="78"/>
      <c r="M33" s="78"/>
      <c r="N33" s="78"/>
      <c r="O33" s="78"/>
      <c r="P33" s="78"/>
      <c r="Q33" s="78"/>
      <c r="R33" s="78"/>
      <c r="S33" s="78"/>
      <c r="T33" s="33"/>
      <c r="U33" s="79" t="s">
        <v>29</v>
      </c>
      <c r="V33" s="79"/>
      <c r="W33" s="79"/>
      <c r="X33" s="79"/>
      <c r="Y33" s="79"/>
      <c r="Z33" s="79"/>
      <c r="AA33" s="79"/>
      <c r="AB33" s="79"/>
      <c r="AC33" s="80"/>
      <c r="AD33" s="16" t="str">
        <f>IF(T33="","─",T33*H33)</f>
        <v>─</v>
      </c>
      <c r="AE33" s="24" t="s">
        <v>190</v>
      </c>
    </row>
    <row r="34" spans="1:32" ht="40" customHeight="1" x14ac:dyDescent="0.2">
      <c r="A34" s="48" t="s">
        <v>151</v>
      </c>
      <c r="B34" s="144" t="s">
        <v>100</v>
      </c>
      <c r="C34" s="144"/>
      <c r="D34" s="144"/>
      <c r="E34" s="144"/>
      <c r="F34" s="144"/>
      <c r="G34" s="144"/>
      <c r="H34" s="11">
        <v>1</v>
      </c>
      <c r="I34" s="26"/>
      <c r="J34" s="145" t="s">
        <v>62</v>
      </c>
      <c r="K34" s="145"/>
      <c r="L34" s="145"/>
      <c r="M34" s="145"/>
      <c r="N34" s="146"/>
      <c r="O34" s="26"/>
      <c r="P34" s="145" t="s">
        <v>156</v>
      </c>
      <c r="Q34" s="145"/>
      <c r="R34" s="145"/>
      <c r="S34" s="145"/>
      <c r="T34" s="145"/>
      <c r="U34" s="145"/>
      <c r="V34" s="146"/>
      <c r="W34" s="26"/>
      <c r="X34" s="145" t="s">
        <v>61</v>
      </c>
      <c r="Y34" s="145"/>
      <c r="Z34" s="145"/>
      <c r="AA34" s="145"/>
      <c r="AB34" s="145"/>
      <c r="AC34" s="146"/>
      <c r="AD34" s="16" t="str">
        <f t="shared" si="3"/>
        <v>─</v>
      </c>
      <c r="AE34" s="24" t="s">
        <v>191</v>
      </c>
    </row>
    <row r="35" spans="1:32" ht="30" customHeight="1" x14ac:dyDescent="0.2">
      <c r="A35" s="48" t="s">
        <v>152</v>
      </c>
      <c r="B35" s="90" t="s">
        <v>112</v>
      </c>
      <c r="C35" s="91"/>
      <c r="D35" s="91"/>
      <c r="E35" s="91"/>
      <c r="F35" s="91"/>
      <c r="G35" s="92"/>
      <c r="H35" s="61">
        <v>1</v>
      </c>
      <c r="I35" s="120"/>
      <c r="J35" s="121"/>
      <c r="K35" s="121"/>
      <c r="L35" s="121"/>
      <c r="M35" s="121"/>
      <c r="N35" s="121"/>
      <c r="O35" s="121"/>
      <c r="P35" s="95"/>
      <c r="Q35" s="95"/>
      <c r="R35" s="43"/>
      <c r="S35" s="44" t="s">
        <v>111</v>
      </c>
      <c r="T35" s="115"/>
      <c r="U35" s="115"/>
      <c r="V35" s="115"/>
      <c r="W35" s="115"/>
      <c r="X35" s="115"/>
      <c r="Y35" s="115"/>
      <c r="Z35" s="115"/>
      <c r="AA35" s="115"/>
      <c r="AB35" s="115"/>
      <c r="AC35" s="116"/>
      <c r="AD35" s="16" t="str">
        <f>IF(P35="","─",H35*P35)</f>
        <v>─</v>
      </c>
      <c r="AE35" s="24" t="s">
        <v>192</v>
      </c>
    </row>
    <row r="36" spans="1:32" ht="30" customHeight="1" x14ac:dyDescent="0.2">
      <c r="A36" s="149" t="s">
        <v>20</v>
      </c>
      <c r="B36" s="149"/>
      <c r="C36" s="149"/>
      <c r="D36" s="149"/>
      <c r="E36" s="149"/>
      <c r="F36" s="149"/>
      <c r="G36" s="149"/>
      <c r="H36" s="142" t="s">
        <v>153</v>
      </c>
      <c r="I36" s="143"/>
      <c r="J36" s="143"/>
      <c r="K36" s="143"/>
      <c r="L36" s="143"/>
      <c r="M36" s="143"/>
      <c r="N36" s="36">
        <f>SUM(AD12:AD28)</f>
        <v>0</v>
      </c>
      <c r="O36" s="147" t="s">
        <v>84</v>
      </c>
      <c r="P36" s="147"/>
      <c r="Q36" s="147"/>
      <c r="R36" s="150" t="s">
        <v>154</v>
      </c>
      <c r="S36" s="150"/>
      <c r="T36" s="150"/>
      <c r="U36" s="150"/>
      <c r="V36" s="150"/>
      <c r="W36" s="150"/>
      <c r="X36" s="150"/>
      <c r="Y36" s="36">
        <f>SUM(AD29:AD35)</f>
        <v>0</v>
      </c>
      <c r="Z36" s="147" t="s">
        <v>84</v>
      </c>
      <c r="AA36" s="147"/>
      <c r="AB36" s="147"/>
      <c r="AC36" s="147"/>
      <c r="AD36" s="148"/>
      <c r="AE36" s="15"/>
    </row>
    <row r="37" spans="1:32" ht="20.149999999999999" hidden="1" customHeight="1" x14ac:dyDescent="0.2">
      <c r="A37" s="17"/>
      <c r="K37" s="18"/>
      <c r="L37" s="19"/>
      <c r="M37" s="8"/>
      <c r="N37" s="20"/>
      <c r="O37" s="8"/>
      <c r="AF37" s="23"/>
    </row>
    <row r="38" spans="1:32" ht="20.149999999999999" hidden="1" customHeight="1" x14ac:dyDescent="0.2">
      <c r="A38" s="8"/>
      <c r="C38" s="21" t="s">
        <v>63</v>
      </c>
    </row>
    <row r="39" spans="1:32" ht="20.149999999999999" hidden="1" customHeight="1" x14ac:dyDescent="0.2"/>
  </sheetData>
  <mergeCells count="112">
    <mergeCell ref="B32:G32"/>
    <mergeCell ref="J32:N32"/>
    <mergeCell ref="B23:G23"/>
    <mergeCell ref="J23:N23"/>
    <mergeCell ref="P23:V23"/>
    <mergeCell ref="X23:AC23"/>
    <mergeCell ref="X27:AC27"/>
    <mergeCell ref="P28:V28"/>
    <mergeCell ref="X28:AC28"/>
    <mergeCell ref="B30:G30"/>
    <mergeCell ref="I30:S30"/>
    <mergeCell ref="U30:AC30"/>
    <mergeCell ref="B29:G29"/>
    <mergeCell ref="J29:N29"/>
    <mergeCell ref="P29:V29"/>
    <mergeCell ref="X29:AC29"/>
    <mergeCell ref="B28:G28"/>
    <mergeCell ref="J28:N28"/>
    <mergeCell ref="P32:V32"/>
    <mergeCell ref="X32:AC32"/>
    <mergeCell ref="H36:M36"/>
    <mergeCell ref="B34:G34"/>
    <mergeCell ref="J34:N34"/>
    <mergeCell ref="P34:V34"/>
    <mergeCell ref="X34:AC34"/>
    <mergeCell ref="B33:G33"/>
    <mergeCell ref="O36:Q36"/>
    <mergeCell ref="Z36:AD36"/>
    <mergeCell ref="I33:S33"/>
    <mergeCell ref="U33:AC33"/>
    <mergeCell ref="A36:G36"/>
    <mergeCell ref="R36:X36"/>
    <mergeCell ref="B35:G35"/>
    <mergeCell ref="I35:O35"/>
    <mergeCell ref="P35:Q35"/>
    <mergeCell ref="T35:AC35"/>
    <mergeCell ref="A7:G7"/>
    <mergeCell ref="H7:AD7"/>
    <mergeCell ref="B14:G14"/>
    <mergeCell ref="J14:N14"/>
    <mergeCell ref="P14:V14"/>
    <mergeCell ref="X14:AC14"/>
    <mergeCell ref="A9:G11"/>
    <mergeCell ref="H9:H11"/>
    <mergeCell ref="I9:AD9"/>
    <mergeCell ref="I10:N10"/>
    <mergeCell ref="B12:G12"/>
    <mergeCell ref="J12:N12"/>
    <mergeCell ref="P12:V12"/>
    <mergeCell ref="X12:AC12"/>
    <mergeCell ref="O10:V10"/>
    <mergeCell ref="W10:AC10"/>
    <mergeCell ref="AD10:AD11"/>
    <mergeCell ref="J11:L11"/>
    <mergeCell ref="P11:S11"/>
    <mergeCell ref="X11:Z11"/>
    <mergeCell ref="B13:G13"/>
    <mergeCell ref="J13:N13"/>
    <mergeCell ref="P13:V13"/>
    <mergeCell ref="X13:AC13"/>
    <mergeCell ref="N1:P1"/>
    <mergeCell ref="Q1:AD1"/>
    <mergeCell ref="A4:AD4"/>
    <mergeCell ref="A5:AD5"/>
    <mergeCell ref="N2:P3"/>
    <mergeCell ref="A6:G6"/>
    <mergeCell ref="H6:N6"/>
    <mergeCell ref="O6:V6"/>
    <mergeCell ref="W6:AD6"/>
    <mergeCell ref="B18:G18"/>
    <mergeCell ref="J18:N18"/>
    <mergeCell ref="P18:V18"/>
    <mergeCell ref="X18:AC18"/>
    <mergeCell ref="B31:G31"/>
    <mergeCell ref="J31:N31"/>
    <mergeCell ref="B24:G24"/>
    <mergeCell ref="T24:U24"/>
    <mergeCell ref="B25:G25"/>
    <mergeCell ref="T25:U25"/>
    <mergeCell ref="B26:G26"/>
    <mergeCell ref="T26:U26"/>
    <mergeCell ref="B27:G27"/>
    <mergeCell ref="J27:N27"/>
    <mergeCell ref="P27:V27"/>
    <mergeCell ref="B20:G20"/>
    <mergeCell ref="J20:N20"/>
    <mergeCell ref="P31:V31"/>
    <mergeCell ref="X31:AC31"/>
    <mergeCell ref="P15:V15"/>
    <mergeCell ref="X15:AC15"/>
    <mergeCell ref="B22:G22"/>
    <mergeCell ref="I22:S22"/>
    <mergeCell ref="U22:AC22"/>
    <mergeCell ref="B17:G17"/>
    <mergeCell ref="J17:N17"/>
    <mergeCell ref="P17:V17"/>
    <mergeCell ref="X17:AC17"/>
    <mergeCell ref="B15:G15"/>
    <mergeCell ref="J15:N15"/>
    <mergeCell ref="P20:V20"/>
    <mergeCell ref="X20:AC20"/>
    <mergeCell ref="B21:G21"/>
    <mergeCell ref="J21:N21"/>
    <mergeCell ref="P21:V21"/>
    <mergeCell ref="X21:AC21"/>
    <mergeCell ref="B16:G16"/>
    <mergeCell ref="J16:N16"/>
    <mergeCell ref="P16:V16"/>
    <mergeCell ref="X16:AC16"/>
    <mergeCell ref="B19:G19"/>
    <mergeCell ref="I19:S19"/>
    <mergeCell ref="U19:AC19"/>
  </mergeCells>
  <phoneticPr fontId="2"/>
  <dataValidations count="2">
    <dataValidation type="list" allowBlank="1" showInputMessage="1" showErrorMessage="1" sqref="O31:O32 W14:W16 O28 O34 I34 W34 W29 W20:W21 W18 I20:I21 I18 O20:O21 O18 W12 I12:I14 O12:O15 I23 O23 W23 I27" xr:uid="{00000000-0002-0000-0100-000000000000}">
      <formula1>$C$37:$C$38</formula1>
    </dataValidation>
    <dataValidation type="list" allowBlank="1" showInputMessage="1" showErrorMessage="1" sqref="I17" xr:uid="{00000000-0002-0000-0100-000001000000}">
      <formula1>$C$38:$C$39</formula1>
    </dataValidation>
  </dataValidations>
  <printOptions horizontalCentered="1"/>
  <pageMargins left="0.23622047244094491" right="0.23622047244094491" top="0.55118110236220474" bottom="0.55118110236220474" header="0.31496062992125984" footer="0.31496062992125984"/>
  <pageSetup paperSize="9" scale="8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58"/>
  <sheetViews>
    <sheetView tabSelected="1" zoomScale="80" zoomScaleNormal="80" workbookViewId="0">
      <selection activeCell="H6" sqref="H6:AD6"/>
    </sheetView>
  </sheetViews>
  <sheetFormatPr defaultRowHeight="13" x14ac:dyDescent="0.2"/>
  <cols>
    <col min="1" max="16" width="3.6328125" customWidth="1"/>
    <col min="17" max="18" width="2.08984375" customWidth="1"/>
    <col min="19" max="20" width="3.6328125" customWidth="1"/>
    <col min="21" max="22" width="2.08984375" customWidth="1"/>
    <col min="23" max="24" width="3.6328125" customWidth="1"/>
    <col min="25" max="26" width="2.08984375" customWidth="1"/>
    <col min="27" max="30" width="3.6328125" customWidth="1"/>
    <col min="32" max="32" width="9" hidden="1" customWidth="1"/>
  </cols>
  <sheetData>
    <row r="1" spans="1:33" ht="20.149999999999999" customHeight="1" x14ac:dyDescent="0.2">
      <c r="A1" s="14" t="s">
        <v>194</v>
      </c>
      <c r="F1" s="1"/>
      <c r="G1" s="1"/>
      <c r="N1" s="190" t="s">
        <v>11</v>
      </c>
      <c r="O1" s="190"/>
      <c r="P1" s="190"/>
      <c r="Q1" s="191"/>
      <c r="R1" s="192"/>
      <c r="S1" s="192"/>
      <c r="T1" s="192"/>
      <c r="U1" s="192"/>
      <c r="V1" s="192"/>
      <c r="W1" s="192"/>
      <c r="X1" s="192"/>
      <c r="Y1" s="192"/>
      <c r="Z1" s="192"/>
      <c r="AA1" s="192"/>
      <c r="AB1" s="192"/>
      <c r="AC1" s="192"/>
      <c r="AD1" s="193"/>
    </row>
    <row r="2" spans="1:33" ht="13.5" customHeight="1" x14ac:dyDescent="0.2">
      <c r="A2" s="42"/>
      <c r="B2" s="42"/>
      <c r="C2" s="42"/>
      <c r="D2" s="42"/>
      <c r="E2" s="42"/>
      <c r="F2" s="42"/>
      <c r="G2" s="42"/>
      <c r="N2" s="194" t="s">
        <v>26</v>
      </c>
      <c r="O2" s="195"/>
      <c r="P2" s="196"/>
      <c r="Q2" s="30" t="s">
        <v>69</v>
      </c>
      <c r="R2" s="205" t="s">
        <v>67</v>
      </c>
      <c r="S2" s="205"/>
      <c r="T2" s="205"/>
      <c r="U2" s="31" t="s">
        <v>64</v>
      </c>
      <c r="V2" s="205" t="s">
        <v>68</v>
      </c>
      <c r="W2" s="205"/>
      <c r="X2" s="205"/>
      <c r="Y2" s="205"/>
      <c r="Z2" s="205"/>
      <c r="AA2" s="205"/>
      <c r="AB2" s="205"/>
      <c r="AC2" s="205"/>
      <c r="AD2" s="206"/>
    </row>
    <row r="3" spans="1:33" ht="13.5" customHeight="1" x14ac:dyDescent="0.2">
      <c r="A3" s="42"/>
      <c r="B3" s="42"/>
      <c r="C3" s="42"/>
      <c r="D3" s="42"/>
      <c r="E3" s="42"/>
      <c r="F3" s="42"/>
      <c r="G3" s="42"/>
      <c r="N3" s="197"/>
      <c r="O3" s="198"/>
      <c r="P3" s="199"/>
      <c r="Q3" s="32" t="s">
        <v>64</v>
      </c>
      <c r="R3" s="207" t="s">
        <v>93</v>
      </c>
      <c r="S3" s="207"/>
      <c r="T3" s="207"/>
      <c r="U3" s="207"/>
      <c r="V3" s="207"/>
      <c r="W3" s="207"/>
      <c r="X3" s="207"/>
      <c r="Y3" s="207"/>
      <c r="Z3" s="207"/>
      <c r="AA3" s="207"/>
      <c r="AB3" s="207"/>
      <c r="AC3" s="207"/>
      <c r="AD3" s="208"/>
      <c r="AF3" s="1" t="s">
        <v>66</v>
      </c>
    </row>
    <row r="4" spans="1:33" s="2" customFormat="1" ht="26.25" customHeight="1" x14ac:dyDescent="0.2">
      <c r="A4" s="100" t="s">
        <v>167</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F4" s="3" t="s">
        <v>65</v>
      </c>
    </row>
    <row r="5" spans="1:33" s="3" customFormat="1" ht="25.5" customHeight="1" x14ac:dyDescent="0.2">
      <c r="A5" s="108" t="s">
        <v>12</v>
      </c>
      <c r="B5" s="109"/>
      <c r="C5" s="109"/>
      <c r="D5" s="109"/>
      <c r="E5" s="109"/>
      <c r="F5" s="109"/>
      <c r="G5" s="110"/>
      <c r="H5" s="200" t="s">
        <v>78</v>
      </c>
      <c r="I5" s="201"/>
      <c r="J5" s="201"/>
      <c r="K5" s="201"/>
      <c r="L5" s="201"/>
      <c r="M5" s="201"/>
      <c r="N5" s="202"/>
      <c r="O5" s="114" t="s">
        <v>13</v>
      </c>
      <c r="P5" s="115"/>
      <c r="Q5" s="115"/>
      <c r="R5" s="115"/>
      <c r="S5" s="115"/>
      <c r="T5" s="115"/>
      <c r="U5" s="115"/>
      <c r="V5" s="116"/>
      <c r="W5" s="203" t="s">
        <v>79</v>
      </c>
      <c r="X5" s="95"/>
      <c r="Y5" s="95"/>
      <c r="Z5" s="95"/>
      <c r="AA5" s="95"/>
      <c r="AB5" s="95"/>
      <c r="AC5" s="95"/>
      <c r="AD5" s="204"/>
    </row>
    <row r="6" spans="1:33" s="3" customFormat="1" ht="33" customHeight="1" x14ac:dyDescent="0.2">
      <c r="A6" s="120" t="s">
        <v>21</v>
      </c>
      <c r="B6" s="121"/>
      <c r="C6" s="121"/>
      <c r="D6" s="121"/>
      <c r="E6" s="121"/>
      <c r="F6" s="121"/>
      <c r="G6" s="122"/>
      <c r="H6" s="220" t="s">
        <v>160</v>
      </c>
      <c r="I6" s="221"/>
      <c r="J6" s="221"/>
      <c r="K6" s="221"/>
      <c r="L6" s="221"/>
      <c r="M6" s="221"/>
      <c r="N6" s="221"/>
      <c r="O6" s="221"/>
      <c r="P6" s="221"/>
      <c r="Q6" s="221"/>
      <c r="R6" s="221"/>
      <c r="S6" s="221"/>
      <c r="T6" s="221"/>
      <c r="U6" s="221"/>
      <c r="V6" s="221"/>
      <c r="W6" s="221"/>
      <c r="X6" s="221"/>
      <c r="Y6" s="221"/>
      <c r="Z6" s="221"/>
      <c r="AA6" s="221"/>
      <c r="AB6" s="221"/>
      <c r="AC6" s="221"/>
      <c r="AD6" s="222"/>
    </row>
    <row r="7" spans="1:33" x14ac:dyDescent="0.2">
      <c r="A7" s="169" t="s">
        <v>137</v>
      </c>
      <c r="B7" s="169"/>
      <c r="C7" s="169"/>
      <c r="D7" s="169"/>
      <c r="E7" s="169"/>
      <c r="F7" s="169"/>
      <c r="G7" s="169"/>
      <c r="H7" s="13"/>
      <c r="I7" s="210" t="s">
        <v>54</v>
      </c>
      <c r="J7" s="79"/>
      <c r="K7" s="79"/>
      <c r="L7" s="79"/>
      <c r="M7" s="79"/>
      <c r="N7" s="80"/>
      <c r="O7" s="181" t="s">
        <v>55</v>
      </c>
      <c r="P7" s="182"/>
      <c r="Q7" s="182"/>
      <c r="R7" s="183"/>
      <c r="S7" s="13"/>
      <c r="T7" s="210" t="s">
        <v>56</v>
      </c>
      <c r="U7" s="79"/>
      <c r="V7" s="79"/>
      <c r="W7" s="79"/>
      <c r="X7" s="79"/>
      <c r="Y7" s="79"/>
      <c r="Z7" s="79"/>
      <c r="AA7" s="79"/>
      <c r="AB7" s="79"/>
      <c r="AC7" s="79"/>
      <c r="AD7" s="80"/>
    </row>
    <row r="8" spans="1:33" x14ac:dyDescent="0.2">
      <c r="A8" t="s">
        <v>30</v>
      </c>
      <c r="W8" t="s">
        <v>51</v>
      </c>
    </row>
    <row r="9" spans="1:33" x14ac:dyDescent="0.2">
      <c r="A9" s="209" t="s">
        <v>31</v>
      </c>
      <c r="B9" s="209"/>
      <c r="C9" s="209"/>
      <c r="D9" s="209"/>
      <c r="E9" s="209"/>
      <c r="F9" s="209"/>
      <c r="G9" s="209"/>
      <c r="H9" s="169" t="s">
        <v>33</v>
      </c>
      <c r="I9" s="169"/>
      <c r="J9" s="169"/>
      <c r="K9" s="169"/>
      <c r="L9" s="169"/>
      <c r="M9" s="169"/>
      <c r="N9" s="169"/>
      <c r="O9" s="169"/>
      <c r="P9" s="169"/>
      <c r="Q9" s="169"/>
      <c r="R9" s="169"/>
      <c r="S9" s="169"/>
      <c r="T9" s="169"/>
      <c r="U9" s="169"/>
      <c r="V9" s="169"/>
      <c r="W9" s="169"/>
      <c r="X9" s="169"/>
      <c r="Y9" s="170" t="s">
        <v>34</v>
      </c>
      <c r="Z9" s="170"/>
      <c r="AA9" s="170"/>
      <c r="AB9" s="170"/>
      <c r="AC9" s="170"/>
      <c r="AD9" s="170"/>
    </row>
    <row r="10" spans="1:33" x14ac:dyDescent="0.2">
      <c r="A10" s="165" t="s">
        <v>195</v>
      </c>
      <c r="B10" s="165"/>
      <c r="C10" s="165"/>
      <c r="D10" s="165"/>
      <c r="E10" s="165"/>
      <c r="F10" s="165"/>
      <c r="G10" s="165"/>
      <c r="H10" s="165" t="s">
        <v>196</v>
      </c>
      <c r="I10" s="165"/>
      <c r="J10" s="165"/>
      <c r="K10" s="165"/>
      <c r="L10" s="165"/>
      <c r="M10" s="165"/>
      <c r="N10" s="165"/>
      <c r="O10" s="165"/>
      <c r="P10" s="165"/>
      <c r="Q10" s="165"/>
      <c r="R10" s="165"/>
      <c r="S10" s="165"/>
      <c r="T10" s="165"/>
      <c r="U10" s="165"/>
      <c r="V10" s="165"/>
      <c r="W10" s="165"/>
      <c r="X10" s="165"/>
      <c r="Y10" s="172" t="str">
        <f>IF(H7="","",H7*10000)</f>
        <v/>
      </c>
      <c r="Z10" s="172"/>
      <c r="AA10" s="172"/>
      <c r="AB10" s="172"/>
      <c r="AC10" s="172"/>
      <c r="AD10" s="172"/>
      <c r="AG10" s="10"/>
    </row>
    <row r="11" spans="1:33" x14ac:dyDescent="0.2">
      <c r="A11" s="163" t="s">
        <v>197</v>
      </c>
      <c r="B11" s="163"/>
      <c r="C11" s="163"/>
      <c r="D11" s="163"/>
      <c r="E11" s="163"/>
      <c r="F11" s="163"/>
      <c r="G11" s="163"/>
      <c r="H11" s="163"/>
      <c r="I11" s="163"/>
      <c r="J11" s="163"/>
      <c r="K11" s="163"/>
      <c r="L11" s="163"/>
      <c r="M11" s="163"/>
      <c r="N11" s="163"/>
      <c r="O11" s="163"/>
      <c r="P11" s="163"/>
      <c r="Q11" s="163"/>
      <c r="R11" s="163"/>
      <c r="S11" s="163"/>
      <c r="T11" s="163"/>
      <c r="U11" s="163"/>
      <c r="V11" s="163"/>
      <c r="W11" s="163"/>
      <c r="X11" s="163"/>
      <c r="Y11" s="187" t="str">
        <f>IF(H7="","",Y10)</f>
        <v/>
      </c>
      <c r="Z11" s="187"/>
      <c r="AA11" s="188"/>
      <c r="AB11" s="188"/>
      <c r="AC11" s="188"/>
      <c r="AD11" s="188"/>
    </row>
    <row r="12" spans="1:33" x14ac:dyDescent="0.2">
      <c r="A12" s="165" t="s">
        <v>198</v>
      </c>
      <c r="B12" s="165"/>
      <c r="C12" s="165"/>
      <c r="D12" s="165"/>
      <c r="E12" s="165"/>
      <c r="F12" s="165"/>
      <c r="G12" s="165"/>
      <c r="H12" s="165" t="s">
        <v>50</v>
      </c>
      <c r="I12" s="165"/>
      <c r="J12" s="165"/>
      <c r="K12" s="165"/>
      <c r="L12" s="165"/>
      <c r="M12" s="165"/>
      <c r="N12" s="165"/>
      <c r="O12" s="165"/>
      <c r="P12" s="165"/>
      <c r="Q12" s="165"/>
      <c r="R12" s="165"/>
      <c r="S12" s="165"/>
      <c r="T12" s="165"/>
      <c r="U12" s="165"/>
      <c r="V12" s="165"/>
      <c r="W12" s="165"/>
      <c r="X12" s="165"/>
      <c r="Y12" s="186">
        <v>250000</v>
      </c>
      <c r="Z12" s="186"/>
      <c r="AA12" s="186"/>
      <c r="AB12" s="186"/>
      <c r="AC12" s="186"/>
      <c r="AD12" s="186"/>
    </row>
    <row r="13" spans="1:33" x14ac:dyDescent="0.2">
      <c r="A13" s="219" t="s">
        <v>199</v>
      </c>
      <c r="B13" s="219"/>
      <c r="C13" s="219"/>
      <c r="D13" s="219"/>
      <c r="E13" s="219"/>
      <c r="F13" s="219"/>
      <c r="G13" s="219"/>
      <c r="H13" s="214" t="s">
        <v>158</v>
      </c>
      <c r="I13" s="215"/>
      <c r="J13" s="215"/>
      <c r="K13" s="215"/>
      <c r="L13" s="215"/>
      <c r="M13" s="215"/>
      <c r="N13" s="215"/>
      <c r="O13" s="215"/>
      <c r="P13" s="67">
        <f>YC書式540_研究経費ポイント算出表!Y36</f>
        <v>0</v>
      </c>
      <c r="Q13" s="216">
        <v>1000</v>
      </c>
      <c r="R13" s="216"/>
      <c r="S13" s="216"/>
      <c r="T13" s="216"/>
      <c r="U13" s="216"/>
      <c r="V13" s="216"/>
      <c r="W13" s="216"/>
      <c r="X13" s="217"/>
      <c r="Y13" s="172" t="str">
        <f>IF(H7="","",P13*Q13*H7)</f>
        <v/>
      </c>
      <c r="Z13" s="172"/>
      <c r="AA13" s="172"/>
      <c r="AB13" s="172"/>
      <c r="AC13" s="172"/>
      <c r="AD13" s="172"/>
    </row>
    <row r="14" spans="1:33" x14ac:dyDescent="0.2">
      <c r="A14" s="165" t="s">
        <v>200</v>
      </c>
      <c r="B14" s="165"/>
      <c r="C14" s="165"/>
      <c r="D14" s="165"/>
      <c r="E14" s="165"/>
      <c r="F14" s="165"/>
      <c r="G14" s="165"/>
      <c r="H14" s="165" t="s">
        <v>206</v>
      </c>
      <c r="I14" s="165"/>
      <c r="J14" s="165"/>
      <c r="K14" s="165"/>
      <c r="L14" s="165"/>
      <c r="M14" s="165"/>
      <c r="N14" s="165"/>
      <c r="O14" s="165"/>
      <c r="P14" s="165"/>
      <c r="Q14" s="165"/>
      <c r="R14" s="165"/>
      <c r="S14" s="165"/>
      <c r="T14" s="165"/>
      <c r="U14" s="165"/>
      <c r="V14" s="165"/>
      <c r="W14" s="165"/>
      <c r="X14" s="165"/>
      <c r="Y14" s="187" t="str">
        <f>IF(H7="","",(SUM(Y11:AD13))*0.1)</f>
        <v/>
      </c>
      <c r="Z14" s="187"/>
      <c r="AA14" s="188"/>
      <c r="AB14" s="188"/>
      <c r="AC14" s="188"/>
      <c r="AD14" s="188"/>
    </row>
    <row r="15" spans="1:33" x14ac:dyDescent="0.2">
      <c r="A15" s="163" t="s">
        <v>207</v>
      </c>
      <c r="B15" s="163"/>
      <c r="C15" s="163"/>
      <c r="D15" s="163"/>
      <c r="E15" s="163"/>
      <c r="F15" s="163"/>
      <c r="G15" s="163"/>
      <c r="H15" s="163"/>
      <c r="I15" s="163"/>
      <c r="J15" s="163"/>
      <c r="K15" s="163"/>
      <c r="L15" s="163"/>
      <c r="M15" s="163"/>
      <c r="N15" s="163"/>
      <c r="O15" s="163"/>
      <c r="P15" s="163"/>
      <c r="Q15" s="163"/>
      <c r="R15" s="163"/>
      <c r="S15" s="163"/>
      <c r="T15" s="163"/>
      <c r="U15" s="163"/>
      <c r="V15" s="163"/>
      <c r="W15" s="163"/>
      <c r="X15" s="163"/>
      <c r="Y15" s="189" t="str">
        <f>IF(H7="","",SUM(Y12:AD14))</f>
        <v/>
      </c>
      <c r="Z15" s="189"/>
      <c r="AA15" s="188"/>
      <c r="AB15" s="188"/>
      <c r="AC15" s="188"/>
      <c r="AD15" s="188"/>
    </row>
    <row r="16" spans="1:33" x14ac:dyDescent="0.2">
      <c r="A16" s="163" t="s">
        <v>208</v>
      </c>
      <c r="B16" s="163"/>
      <c r="C16" s="163"/>
      <c r="D16" s="163"/>
      <c r="E16" s="163"/>
      <c r="F16" s="163"/>
      <c r="G16" s="163"/>
      <c r="H16" s="163"/>
      <c r="I16" s="163"/>
      <c r="J16" s="163"/>
      <c r="K16" s="163"/>
      <c r="L16" s="163"/>
      <c r="M16" s="163"/>
      <c r="N16" s="163"/>
      <c r="O16" s="163"/>
      <c r="P16" s="163"/>
      <c r="Q16" s="163"/>
      <c r="R16" s="163"/>
      <c r="S16" s="163"/>
      <c r="T16" s="163"/>
      <c r="U16" s="163"/>
      <c r="V16" s="163"/>
      <c r="W16" s="163"/>
      <c r="X16" s="163"/>
      <c r="Y16" s="172" t="str">
        <f>IF(H7="","",(Y11+Y15)*0.3)</f>
        <v/>
      </c>
      <c r="Z16" s="172"/>
      <c r="AA16" s="172"/>
      <c r="AB16" s="172"/>
      <c r="AC16" s="172"/>
      <c r="AD16" s="172"/>
    </row>
    <row r="17" spans="1:32" x14ac:dyDescent="0.2">
      <c r="A17" s="163" t="s">
        <v>32</v>
      </c>
      <c r="B17" s="163"/>
      <c r="C17" s="163"/>
      <c r="D17" s="163"/>
      <c r="E17" s="163"/>
      <c r="F17" s="163"/>
      <c r="G17" s="163"/>
      <c r="H17" s="163"/>
      <c r="I17" s="163"/>
      <c r="J17" s="163"/>
      <c r="K17" s="163"/>
      <c r="L17" s="163"/>
      <c r="M17" s="163"/>
      <c r="N17" s="163"/>
      <c r="O17" s="163"/>
      <c r="P17" s="163"/>
      <c r="Q17" s="163"/>
      <c r="R17" s="163"/>
      <c r="S17" s="163"/>
      <c r="T17" s="163"/>
      <c r="U17" s="163"/>
      <c r="V17" s="181" t="s">
        <v>35</v>
      </c>
      <c r="W17" s="182"/>
      <c r="X17" s="183"/>
      <c r="Y17" s="187" t="str">
        <f>IF(H7="","",Y11+Y15+Y16)</f>
        <v/>
      </c>
      <c r="Z17" s="187"/>
      <c r="AA17" s="188"/>
      <c r="AB17" s="188"/>
      <c r="AC17" s="188"/>
      <c r="AD17" s="188"/>
    </row>
    <row r="18" spans="1:32" x14ac:dyDescent="0.2">
      <c r="A18" s="37"/>
      <c r="B18" s="37"/>
      <c r="C18" s="37"/>
      <c r="D18" s="37"/>
      <c r="E18" s="37"/>
      <c r="F18" s="37"/>
      <c r="G18" s="37"/>
      <c r="H18" s="37"/>
      <c r="I18" s="37"/>
      <c r="J18" s="37"/>
      <c r="K18" s="37"/>
      <c r="L18" s="37"/>
      <c r="M18" s="37"/>
      <c r="N18" s="37"/>
      <c r="O18" s="37"/>
      <c r="P18" s="37"/>
      <c r="Q18" s="37"/>
      <c r="R18" s="37"/>
      <c r="S18" s="37"/>
      <c r="T18" s="37"/>
      <c r="U18" s="37"/>
      <c r="V18" s="37"/>
      <c r="W18" s="37"/>
      <c r="X18" s="37"/>
      <c r="Y18" s="218"/>
      <c r="Z18" s="218"/>
      <c r="AA18" s="218"/>
      <c r="AB18" s="218"/>
      <c r="AC18" s="218"/>
      <c r="AD18" s="218"/>
    </row>
    <row r="19" spans="1:32" x14ac:dyDescent="0.2">
      <c r="A19" s="165" t="s">
        <v>36</v>
      </c>
      <c r="B19" s="165"/>
      <c r="C19" s="165"/>
      <c r="D19" s="165"/>
      <c r="E19" s="165"/>
      <c r="F19" s="165"/>
      <c r="G19" s="165"/>
      <c r="H19" s="169" t="s">
        <v>33</v>
      </c>
      <c r="I19" s="169"/>
      <c r="J19" s="169"/>
      <c r="K19" s="169"/>
      <c r="L19" s="169"/>
      <c r="M19" s="169"/>
      <c r="N19" s="169"/>
      <c r="O19" s="169"/>
      <c r="P19" s="169"/>
      <c r="Q19" s="169"/>
      <c r="R19" s="169"/>
      <c r="S19" s="169"/>
      <c r="T19" s="169"/>
      <c r="U19" s="169"/>
      <c r="V19" s="169"/>
      <c r="W19" s="169"/>
      <c r="X19" s="169"/>
      <c r="Y19" s="170" t="s">
        <v>34</v>
      </c>
      <c r="Z19" s="170"/>
      <c r="AA19" s="170"/>
      <c r="AB19" s="170"/>
      <c r="AC19" s="170"/>
      <c r="AD19" s="170"/>
    </row>
    <row r="20" spans="1:32" ht="30" customHeight="1" x14ac:dyDescent="0.2">
      <c r="A20" s="165" t="s">
        <v>201</v>
      </c>
      <c r="B20" s="165"/>
      <c r="C20" s="165"/>
      <c r="D20" s="165"/>
      <c r="E20" s="165"/>
      <c r="F20" s="165"/>
      <c r="G20" s="165"/>
      <c r="H20" s="184" t="s">
        <v>157</v>
      </c>
      <c r="I20" s="184"/>
      <c r="J20" s="184"/>
      <c r="K20" s="184"/>
      <c r="L20" s="184"/>
      <c r="M20" s="184"/>
      <c r="N20" s="184"/>
      <c r="O20" s="184"/>
      <c r="P20" s="184"/>
      <c r="Q20" s="184"/>
      <c r="R20" s="184"/>
      <c r="S20" s="184"/>
      <c r="T20" s="184"/>
      <c r="U20" s="184"/>
      <c r="V20" s="184"/>
      <c r="W20" s="184"/>
      <c r="X20" s="184"/>
      <c r="Y20" s="186">
        <v>40000</v>
      </c>
      <c r="Z20" s="186"/>
      <c r="AA20" s="186"/>
      <c r="AB20" s="186"/>
      <c r="AC20" s="186"/>
      <c r="AD20" s="186"/>
    </row>
    <row r="21" spans="1:32" x14ac:dyDescent="0.2">
      <c r="A21" s="163" t="s">
        <v>37</v>
      </c>
      <c r="B21" s="163"/>
      <c r="C21" s="163"/>
      <c r="D21" s="163"/>
      <c r="E21" s="163"/>
      <c r="F21" s="163"/>
      <c r="G21" s="163"/>
      <c r="H21" s="163"/>
      <c r="I21" s="163"/>
      <c r="J21" s="163"/>
      <c r="K21" s="163"/>
      <c r="L21" s="163"/>
      <c r="M21" s="163"/>
      <c r="N21" s="163"/>
      <c r="O21" s="163"/>
      <c r="P21" s="163"/>
      <c r="Q21" s="163"/>
      <c r="R21" s="163"/>
      <c r="S21" s="163"/>
      <c r="T21" s="163"/>
      <c r="U21" s="163"/>
      <c r="V21" s="181" t="s">
        <v>38</v>
      </c>
      <c r="W21" s="182"/>
      <c r="X21" s="183"/>
      <c r="Y21" s="189" t="str">
        <f>IF(H7="","",Y20)</f>
        <v/>
      </c>
      <c r="Z21" s="189"/>
      <c r="AA21" s="188"/>
      <c r="AB21" s="188"/>
      <c r="AC21" s="188"/>
      <c r="AD21" s="188"/>
    </row>
    <row r="22" spans="1:32" x14ac:dyDescent="0.2">
      <c r="A22" s="37"/>
      <c r="B22" s="37"/>
      <c r="C22" s="37"/>
      <c r="D22" s="37"/>
      <c r="E22" s="37"/>
      <c r="F22" s="37"/>
      <c r="G22" s="37"/>
      <c r="H22" s="37"/>
      <c r="I22" s="37"/>
      <c r="J22" s="37"/>
      <c r="K22" s="37"/>
      <c r="L22" s="37"/>
      <c r="M22" s="37"/>
      <c r="N22" s="37"/>
      <c r="O22" s="37"/>
      <c r="P22" s="37"/>
      <c r="Q22" s="37"/>
      <c r="R22" s="37"/>
      <c r="S22" s="37"/>
      <c r="T22" s="37"/>
      <c r="U22" s="37"/>
      <c r="V22" s="37"/>
      <c r="W22" s="37"/>
      <c r="X22" s="37"/>
    </row>
    <row r="23" spans="1:32" x14ac:dyDescent="0.2">
      <c r="A23" s="165" t="s">
        <v>39</v>
      </c>
      <c r="B23" s="165"/>
      <c r="C23" s="165"/>
      <c r="D23" s="165"/>
      <c r="E23" s="165"/>
      <c r="F23" s="165"/>
      <c r="G23" s="165"/>
      <c r="H23" s="169" t="s">
        <v>33</v>
      </c>
      <c r="I23" s="169"/>
      <c r="J23" s="169"/>
      <c r="K23" s="169"/>
      <c r="L23" s="169"/>
      <c r="M23" s="169"/>
      <c r="N23" s="169"/>
      <c r="O23" s="169"/>
      <c r="P23" s="169"/>
      <c r="Q23" s="169"/>
      <c r="R23" s="169"/>
      <c r="S23" s="169"/>
      <c r="T23" s="169"/>
      <c r="U23" s="169"/>
      <c r="V23" s="169"/>
      <c r="W23" s="169"/>
      <c r="X23" s="169"/>
      <c r="Y23" s="170" t="s">
        <v>34</v>
      </c>
      <c r="Z23" s="170"/>
      <c r="AA23" s="170"/>
      <c r="AB23" s="170"/>
      <c r="AC23" s="170"/>
      <c r="AD23" s="170"/>
    </row>
    <row r="24" spans="1:32" ht="26.15" customHeight="1" x14ac:dyDescent="0.2">
      <c r="A24" s="171" t="s">
        <v>202</v>
      </c>
      <c r="B24" s="171"/>
      <c r="C24" s="171"/>
      <c r="D24" s="171"/>
      <c r="E24" s="171"/>
      <c r="F24" s="171"/>
      <c r="G24" s="171"/>
      <c r="H24" s="174" t="s">
        <v>159</v>
      </c>
      <c r="I24" s="175"/>
      <c r="J24" s="175"/>
      <c r="K24" s="175"/>
      <c r="L24" s="175"/>
      <c r="M24" s="175"/>
      <c r="N24" s="175"/>
      <c r="O24" s="175"/>
      <c r="P24" s="175"/>
      <c r="Q24" s="157">
        <f>YC書式540_研究経費ポイント算出表!N36</f>
        <v>0</v>
      </c>
      <c r="R24" s="157"/>
      <c r="S24" s="157"/>
      <c r="T24" s="68" t="s">
        <v>14</v>
      </c>
      <c r="U24" s="173">
        <v>6000</v>
      </c>
      <c r="V24" s="173"/>
      <c r="W24" s="173"/>
      <c r="X24" s="69" t="s">
        <v>0</v>
      </c>
      <c r="Y24" s="172" t="str">
        <f>IF(H7="","",IF(Q24="─","",Q24*U24))</f>
        <v/>
      </c>
      <c r="Z24" s="172"/>
      <c r="AA24" s="172"/>
      <c r="AB24" s="172"/>
      <c r="AC24" s="172"/>
      <c r="AD24" s="172"/>
    </row>
    <row r="25" spans="1:32" ht="26.15" customHeight="1" x14ac:dyDescent="0.2">
      <c r="A25" s="171" t="s">
        <v>203</v>
      </c>
      <c r="B25" s="171"/>
      <c r="C25" s="171"/>
      <c r="D25" s="171"/>
      <c r="E25" s="171"/>
      <c r="F25" s="171"/>
      <c r="G25" s="171"/>
      <c r="H25" s="70"/>
      <c r="I25" s="166" t="s">
        <v>59</v>
      </c>
      <c r="J25" s="167"/>
      <c r="K25" s="167"/>
      <c r="L25" s="168"/>
      <c r="M25" s="176" t="s">
        <v>85</v>
      </c>
      <c r="N25" s="177"/>
      <c r="O25" s="177"/>
      <c r="P25" s="177"/>
      <c r="Q25" s="157">
        <f>Q24</f>
        <v>0</v>
      </c>
      <c r="R25" s="157"/>
      <c r="S25" s="157"/>
      <c r="T25" s="68" t="s">
        <v>14</v>
      </c>
      <c r="U25" s="173">
        <v>6500</v>
      </c>
      <c r="V25" s="173"/>
      <c r="W25" s="173"/>
      <c r="X25" s="69" t="s">
        <v>0</v>
      </c>
      <c r="Y25" s="172" t="str">
        <f>IF(H7="","",IF(H25="","",IF(Q25="─","",Q25*U25)))</f>
        <v/>
      </c>
      <c r="Z25" s="172"/>
      <c r="AA25" s="172"/>
      <c r="AB25" s="172"/>
      <c r="AC25" s="172"/>
      <c r="AD25" s="172"/>
    </row>
    <row r="26" spans="1:32" ht="26.15" customHeight="1" x14ac:dyDescent="0.2">
      <c r="A26" s="185" t="s">
        <v>204</v>
      </c>
      <c r="B26" s="171"/>
      <c r="C26" s="171"/>
      <c r="D26" s="171"/>
      <c r="E26" s="171"/>
      <c r="F26" s="171"/>
      <c r="G26" s="171"/>
      <c r="H26" s="71" t="s">
        <v>168</v>
      </c>
      <c r="I26" s="178" t="s">
        <v>57</v>
      </c>
      <c r="J26" s="179"/>
      <c r="K26" s="179"/>
      <c r="L26" s="180"/>
      <c r="M26" s="176" t="s">
        <v>85</v>
      </c>
      <c r="N26" s="177"/>
      <c r="O26" s="177"/>
      <c r="P26" s="177"/>
      <c r="Q26" s="157">
        <f>Q24</f>
        <v>0</v>
      </c>
      <c r="R26" s="157"/>
      <c r="S26" s="157"/>
      <c r="T26" s="68" t="s">
        <v>14</v>
      </c>
      <c r="U26" s="173">
        <v>1500</v>
      </c>
      <c r="V26" s="173"/>
      <c r="W26" s="173"/>
      <c r="X26" s="69" t="s">
        <v>0</v>
      </c>
      <c r="Y26" s="164" t="str">
        <f>IF(H7="","",IF(H26="","",IF(Q26="─","",Q26*U26)))</f>
        <v/>
      </c>
      <c r="Z26" s="164"/>
      <c r="AA26" s="164"/>
      <c r="AB26" s="164"/>
      <c r="AC26" s="164"/>
      <c r="AD26" s="164"/>
      <c r="AF26" t="s">
        <v>63</v>
      </c>
    </row>
    <row r="27" spans="1:32" ht="26.15" customHeight="1" x14ac:dyDescent="0.2">
      <c r="A27" s="165" t="s">
        <v>205</v>
      </c>
      <c r="B27" s="165"/>
      <c r="C27" s="165"/>
      <c r="D27" s="165"/>
      <c r="E27" s="165"/>
      <c r="F27" s="165"/>
      <c r="G27" s="165"/>
      <c r="H27" s="184" t="s">
        <v>209</v>
      </c>
      <c r="I27" s="184"/>
      <c r="J27" s="184"/>
      <c r="K27" s="184"/>
      <c r="L27" s="184"/>
      <c r="M27" s="184"/>
      <c r="N27" s="184"/>
      <c r="O27" s="184"/>
      <c r="P27" s="184"/>
      <c r="Q27" s="184"/>
      <c r="R27" s="184"/>
      <c r="S27" s="184"/>
      <c r="T27" s="184"/>
      <c r="U27" s="184"/>
      <c r="V27" s="184"/>
      <c r="W27" s="184"/>
      <c r="X27" s="184"/>
      <c r="Y27" s="164" t="str">
        <f>IF(H7="","",IF(Y24="","",SUM(Y24:AD26)*0.1))</f>
        <v/>
      </c>
      <c r="Z27" s="164"/>
      <c r="AA27" s="164"/>
      <c r="AB27" s="164"/>
      <c r="AC27" s="164"/>
      <c r="AD27" s="164"/>
    </row>
    <row r="28" spans="1:32" x14ac:dyDescent="0.2">
      <c r="A28" s="163" t="s">
        <v>210</v>
      </c>
      <c r="B28" s="163"/>
      <c r="C28" s="163"/>
      <c r="D28" s="163"/>
      <c r="E28" s="163"/>
      <c r="F28" s="163"/>
      <c r="G28" s="163"/>
      <c r="H28" s="163"/>
      <c r="I28" s="163"/>
      <c r="J28" s="163"/>
      <c r="K28" s="163"/>
      <c r="L28" s="163"/>
      <c r="M28" s="163"/>
      <c r="N28" s="163"/>
      <c r="O28" s="163"/>
      <c r="P28" s="163"/>
      <c r="Q28" s="163"/>
      <c r="R28" s="163"/>
      <c r="S28" s="163"/>
      <c r="T28" s="163"/>
      <c r="U28" s="163"/>
      <c r="V28" s="163"/>
      <c r="W28" s="163"/>
      <c r="X28" s="163"/>
      <c r="Y28" s="161" t="str">
        <f>IF(H7="","",SUM(Y25:Y27))</f>
        <v/>
      </c>
      <c r="Z28" s="161"/>
      <c r="AA28" s="162"/>
      <c r="AB28" s="162"/>
      <c r="AC28" s="162"/>
      <c r="AD28" s="162"/>
    </row>
    <row r="29" spans="1:32" x14ac:dyDescent="0.2">
      <c r="A29" s="163" t="s">
        <v>211</v>
      </c>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4" t="str">
        <f>IF(H7="","",IF(Y24="","",SUM(Y24:AD27)*0.3))</f>
        <v/>
      </c>
      <c r="Z29" s="164"/>
      <c r="AA29" s="164"/>
      <c r="AB29" s="164"/>
      <c r="AC29" s="164"/>
      <c r="AD29" s="164"/>
    </row>
    <row r="30" spans="1:32" x14ac:dyDescent="0.2">
      <c r="A30" s="165" t="s">
        <v>40</v>
      </c>
      <c r="B30" s="165"/>
      <c r="C30" s="165"/>
      <c r="D30" s="165"/>
      <c r="E30" s="165"/>
      <c r="F30" s="165"/>
      <c r="G30" s="165"/>
      <c r="H30" s="165"/>
      <c r="I30" s="165"/>
      <c r="J30" s="165"/>
      <c r="K30" s="165"/>
      <c r="L30" s="165"/>
      <c r="M30" s="165"/>
      <c r="N30" s="165"/>
      <c r="O30" s="165"/>
      <c r="P30" s="165"/>
      <c r="Q30" s="165"/>
      <c r="R30" s="165"/>
      <c r="S30" s="165"/>
      <c r="T30" s="165"/>
      <c r="U30" s="165"/>
      <c r="V30" s="181" t="s">
        <v>41</v>
      </c>
      <c r="W30" s="182"/>
      <c r="X30" s="183"/>
      <c r="Y30" s="161" t="str">
        <f>IF(H7="","",IF(OR(Y24="",Y28="",Y29=""),"",Y24+Y28+Y29))</f>
        <v/>
      </c>
      <c r="Z30" s="161"/>
      <c r="AA30" s="162"/>
      <c r="AB30" s="162"/>
      <c r="AC30" s="162"/>
      <c r="AD30" s="162"/>
    </row>
    <row r="31" spans="1:32" x14ac:dyDescent="0.2">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row>
    <row r="32" spans="1:32" x14ac:dyDescent="0.2">
      <c r="A32" s="211" t="s">
        <v>42</v>
      </c>
      <c r="B32" s="211"/>
      <c r="C32" s="211"/>
      <c r="D32" s="211"/>
      <c r="E32" s="211"/>
      <c r="F32" s="211"/>
      <c r="G32" s="211"/>
      <c r="H32" s="211"/>
      <c r="I32" s="211"/>
      <c r="J32" s="211"/>
      <c r="K32" s="211"/>
      <c r="L32" s="211"/>
      <c r="M32" s="211"/>
      <c r="N32" s="211"/>
      <c r="O32" s="211"/>
      <c r="P32" s="37"/>
      <c r="Q32" s="37"/>
      <c r="R32" s="37"/>
      <c r="S32" s="37"/>
      <c r="T32" s="37"/>
      <c r="U32" s="37"/>
      <c r="V32" s="37"/>
      <c r="W32" s="37"/>
      <c r="X32" s="37"/>
      <c r="Y32" s="37"/>
      <c r="Z32" s="37"/>
      <c r="AA32" s="37"/>
      <c r="AB32" s="37"/>
      <c r="AC32" s="37"/>
      <c r="AD32" s="37"/>
    </row>
    <row r="33" spans="1:30" ht="14" x14ac:dyDescent="0.2">
      <c r="A33" s="211" t="s">
        <v>43</v>
      </c>
      <c r="B33" s="211"/>
      <c r="C33" s="211"/>
      <c r="D33" s="211"/>
      <c r="E33" s="211"/>
      <c r="F33" s="211"/>
      <c r="G33" s="211"/>
      <c r="H33" s="211"/>
      <c r="I33" s="211"/>
      <c r="J33" s="211"/>
      <c r="K33" s="211"/>
      <c r="L33" s="211"/>
      <c r="M33" s="211"/>
      <c r="N33" s="211"/>
      <c r="O33" s="211"/>
      <c r="P33" s="37" t="s">
        <v>48</v>
      </c>
      <c r="Q33" s="158" t="str">
        <f>IF(H7="","",Y17)</f>
        <v/>
      </c>
      <c r="R33" s="158"/>
      <c r="S33" s="158"/>
      <c r="T33" s="158"/>
      <c r="U33" s="158"/>
      <c r="V33" s="158"/>
      <c r="W33" s="158"/>
      <c r="X33" s="158"/>
      <c r="Y33" s="158"/>
      <c r="Z33" s="72"/>
      <c r="AA33" s="40" t="s">
        <v>49</v>
      </c>
      <c r="AB33" s="40"/>
      <c r="AC33" s="40"/>
      <c r="AD33" s="40"/>
    </row>
    <row r="34" spans="1:30" ht="10" customHeight="1" x14ac:dyDescent="0.2">
      <c r="A34" s="37"/>
      <c r="B34" s="37"/>
      <c r="C34" s="37"/>
      <c r="D34" s="37"/>
      <c r="E34" s="37"/>
      <c r="F34" s="37"/>
      <c r="G34" s="37"/>
      <c r="H34" s="37"/>
      <c r="I34" s="37"/>
      <c r="J34" s="37"/>
      <c r="K34" s="37"/>
      <c r="L34" s="37"/>
      <c r="M34" s="37"/>
      <c r="N34" s="37"/>
      <c r="O34" s="37"/>
      <c r="P34" s="37"/>
      <c r="Q34" s="73"/>
      <c r="R34" s="73"/>
      <c r="S34" s="73"/>
      <c r="T34" s="73"/>
      <c r="U34" s="73"/>
      <c r="V34" s="73"/>
      <c r="W34" s="73"/>
      <c r="X34" s="73"/>
      <c r="Y34" s="73"/>
      <c r="Z34" s="73"/>
      <c r="AA34" s="37"/>
      <c r="AB34" s="37"/>
      <c r="AC34" s="37"/>
      <c r="AD34" s="37"/>
    </row>
    <row r="35" spans="1:30" ht="14" x14ac:dyDescent="0.2">
      <c r="A35" s="211" t="s">
        <v>44</v>
      </c>
      <c r="B35" s="211"/>
      <c r="C35" s="211"/>
      <c r="D35" s="211"/>
      <c r="E35" s="211"/>
      <c r="F35" s="211"/>
      <c r="G35" s="211"/>
      <c r="H35" s="211"/>
      <c r="I35" s="211"/>
      <c r="J35" s="211"/>
      <c r="K35" s="211"/>
      <c r="L35" s="211"/>
      <c r="M35" s="211"/>
      <c r="N35" s="211"/>
      <c r="O35" s="211"/>
      <c r="P35" s="37"/>
      <c r="Q35" s="73"/>
      <c r="R35" s="73"/>
      <c r="S35" s="73"/>
      <c r="T35" s="73"/>
      <c r="U35" s="73"/>
      <c r="V35" s="73"/>
      <c r="W35" s="73"/>
      <c r="X35" s="73"/>
      <c r="Y35" s="73"/>
      <c r="Z35" s="73"/>
      <c r="AA35" s="37"/>
      <c r="AB35" s="37"/>
      <c r="AC35" s="37"/>
      <c r="AD35" s="37"/>
    </row>
    <row r="36" spans="1:30" ht="14" x14ac:dyDescent="0.2">
      <c r="A36" s="211" t="s">
        <v>212</v>
      </c>
      <c r="B36" s="211"/>
      <c r="C36" s="211"/>
      <c r="D36" s="211"/>
      <c r="E36" s="211"/>
      <c r="F36" s="211"/>
      <c r="G36" s="211"/>
      <c r="H36" s="211"/>
      <c r="I36" s="211"/>
      <c r="J36" s="211"/>
      <c r="K36" s="211"/>
      <c r="L36" s="211"/>
      <c r="M36" s="211"/>
      <c r="N36" s="211"/>
      <c r="O36" s="211"/>
      <c r="P36" s="37" t="s">
        <v>48</v>
      </c>
      <c r="Q36" s="158" t="str">
        <f>Y21</f>
        <v/>
      </c>
      <c r="R36" s="158"/>
      <c r="S36" s="158"/>
      <c r="T36" s="158"/>
      <c r="U36" s="158"/>
      <c r="V36" s="158"/>
      <c r="W36" s="158"/>
      <c r="X36" s="158"/>
      <c r="Y36" s="158"/>
      <c r="Z36" s="72"/>
      <c r="AA36" s="40" t="s">
        <v>49</v>
      </c>
      <c r="AB36" s="40"/>
      <c r="AC36" s="40"/>
      <c r="AD36" s="40"/>
    </row>
    <row r="37" spans="1:30" ht="14" x14ac:dyDescent="0.2">
      <c r="A37" s="37" t="s">
        <v>218</v>
      </c>
      <c r="B37" s="211" t="s">
        <v>219</v>
      </c>
      <c r="C37" s="211"/>
      <c r="D37" s="211"/>
      <c r="E37" s="211"/>
      <c r="F37" s="211"/>
      <c r="G37" s="211"/>
      <c r="H37" s="211"/>
      <c r="I37" s="211"/>
      <c r="J37" s="211"/>
      <c r="K37" s="211"/>
      <c r="L37" s="211"/>
      <c r="M37" s="211"/>
      <c r="N37" s="211"/>
      <c r="O37" s="211"/>
      <c r="P37" s="37" t="s">
        <v>48</v>
      </c>
      <c r="Q37" s="158" t="str">
        <f>IF(H7="","",Q36*S7)</f>
        <v/>
      </c>
      <c r="R37" s="158"/>
      <c r="S37" s="158"/>
      <c r="T37" s="158"/>
      <c r="U37" s="158"/>
      <c r="V37" s="158"/>
      <c r="W37" s="158"/>
      <c r="X37" s="158"/>
      <c r="Y37" s="158"/>
      <c r="Z37" s="72"/>
      <c r="AA37" s="40" t="s">
        <v>49</v>
      </c>
      <c r="AB37" s="40"/>
      <c r="AC37" s="40"/>
      <c r="AD37" s="40"/>
    </row>
    <row r="38" spans="1:30" ht="10" customHeight="1" x14ac:dyDescent="0.2">
      <c r="A38" s="37"/>
      <c r="B38" s="37"/>
      <c r="C38" s="37"/>
      <c r="D38" s="37"/>
      <c r="E38" s="37"/>
      <c r="F38" s="37"/>
      <c r="G38" s="37"/>
      <c r="H38" s="37"/>
      <c r="I38" s="37"/>
      <c r="J38" s="37"/>
      <c r="K38" s="37"/>
      <c r="L38" s="37"/>
      <c r="M38" s="37"/>
      <c r="N38" s="37"/>
      <c r="O38" s="37"/>
      <c r="P38" s="37"/>
      <c r="Q38" s="73"/>
      <c r="R38" s="73"/>
      <c r="S38" s="73"/>
      <c r="T38" s="73"/>
      <c r="U38" s="73"/>
      <c r="V38" s="73"/>
      <c r="W38" s="73"/>
      <c r="X38" s="73"/>
      <c r="Y38" s="73"/>
      <c r="Z38" s="73"/>
      <c r="AA38" s="37"/>
      <c r="AB38" s="37"/>
      <c r="AC38" s="37"/>
      <c r="AD38" s="37"/>
    </row>
    <row r="39" spans="1:30" ht="14" x14ac:dyDescent="0.2">
      <c r="A39" s="211" t="s">
        <v>217</v>
      </c>
      <c r="B39" s="211"/>
      <c r="C39" s="211"/>
      <c r="D39" s="211"/>
      <c r="E39" s="211"/>
      <c r="F39" s="211"/>
      <c r="G39" s="211"/>
      <c r="H39" s="211"/>
      <c r="I39" s="211"/>
      <c r="J39" s="211"/>
      <c r="K39" s="211"/>
      <c r="L39" s="211"/>
      <c r="M39" s="211"/>
      <c r="N39" s="211"/>
      <c r="O39" s="211"/>
      <c r="P39" s="37"/>
      <c r="Q39" s="73"/>
      <c r="R39" s="73"/>
      <c r="S39" s="73"/>
      <c r="T39" s="73"/>
      <c r="U39" s="73"/>
      <c r="V39" s="73"/>
      <c r="W39" s="73"/>
      <c r="X39" s="73"/>
      <c r="Y39" s="73"/>
      <c r="Z39" s="73"/>
      <c r="AA39" s="37"/>
      <c r="AB39" s="37"/>
      <c r="AC39" s="37"/>
      <c r="AD39" s="37"/>
    </row>
    <row r="40" spans="1:30" ht="14" x14ac:dyDescent="0.2">
      <c r="A40" s="211" t="s">
        <v>45</v>
      </c>
      <c r="B40" s="211"/>
      <c r="C40" s="211"/>
      <c r="D40" s="211"/>
      <c r="E40" s="211"/>
      <c r="F40" s="211"/>
      <c r="G40" s="211"/>
      <c r="H40" s="211"/>
      <c r="I40" s="211"/>
      <c r="J40" s="211"/>
      <c r="K40" s="211"/>
      <c r="L40" s="211"/>
      <c r="M40" s="211"/>
      <c r="N40" s="211"/>
      <c r="O40" s="211"/>
      <c r="P40" s="40" t="s">
        <v>48</v>
      </c>
      <c r="Q40" s="158" t="str">
        <f>Y30</f>
        <v/>
      </c>
      <c r="R40" s="158"/>
      <c r="S40" s="158"/>
      <c r="T40" s="158"/>
      <c r="U40" s="158"/>
      <c r="V40" s="158"/>
      <c r="W40" s="158"/>
      <c r="X40" s="158"/>
      <c r="Y40" s="158"/>
      <c r="Z40" s="72"/>
      <c r="AA40" s="40" t="s">
        <v>49</v>
      </c>
      <c r="AB40" s="40"/>
      <c r="AC40" s="40"/>
      <c r="AD40" s="40"/>
    </row>
    <row r="41" spans="1:30" ht="10" customHeight="1" x14ac:dyDescent="0.2">
      <c r="A41" s="37"/>
      <c r="B41" s="37"/>
      <c r="C41" s="37"/>
      <c r="D41" s="37"/>
      <c r="E41" s="37"/>
      <c r="F41" s="37"/>
      <c r="G41" s="37"/>
      <c r="H41" s="37"/>
      <c r="I41" s="37"/>
      <c r="J41" s="37"/>
      <c r="K41" s="37"/>
      <c r="L41" s="37"/>
      <c r="M41" s="37"/>
      <c r="N41" s="37"/>
      <c r="O41" s="37"/>
      <c r="P41" s="37"/>
      <c r="Q41" s="73"/>
      <c r="R41" s="73"/>
      <c r="S41" s="73"/>
      <c r="T41" s="73"/>
      <c r="U41" s="73"/>
      <c r="V41" s="73"/>
      <c r="W41" s="73"/>
      <c r="X41" s="73"/>
      <c r="Y41" s="73"/>
      <c r="Z41" s="73"/>
      <c r="AA41" s="37"/>
      <c r="AB41" s="37"/>
      <c r="AC41" s="37"/>
      <c r="AD41" s="37"/>
    </row>
    <row r="42" spans="1:30" ht="14" x14ac:dyDescent="0.2">
      <c r="A42" s="211" t="s">
        <v>213</v>
      </c>
      <c r="B42" s="211"/>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73"/>
      <c r="AA42" s="37"/>
      <c r="AB42" s="37"/>
      <c r="AC42" s="37"/>
      <c r="AD42" s="37"/>
    </row>
    <row r="43" spans="1:30" ht="14" x14ac:dyDescent="0.2">
      <c r="A43" s="37"/>
      <c r="B43" s="211" t="s">
        <v>46</v>
      </c>
      <c r="C43" s="211"/>
      <c r="D43" s="211"/>
      <c r="E43" s="211"/>
      <c r="F43" s="211"/>
      <c r="G43" s="211"/>
      <c r="H43" s="211"/>
      <c r="I43" s="211"/>
      <c r="J43" s="211"/>
      <c r="K43" s="211"/>
      <c r="L43" s="211"/>
      <c r="M43" s="211"/>
      <c r="N43" s="211"/>
      <c r="O43" s="211"/>
      <c r="P43" s="37" t="s">
        <v>48</v>
      </c>
      <c r="Q43" s="159">
        <v>10000</v>
      </c>
      <c r="R43" s="159"/>
      <c r="S43" s="160"/>
      <c r="T43" s="160"/>
      <c r="U43" s="160"/>
      <c r="V43" s="160"/>
      <c r="W43" s="160"/>
      <c r="X43" s="160"/>
      <c r="Y43" s="160"/>
      <c r="Z43" s="39"/>
      <c r="AA43" s="40" t="s">
        <v>52</v>
      </c>
      <c r="AB43" s="40"/>
      <c r="AC43" s="9"/>
      <c r="AD43" s="9"/>
    </row>
    <row r="44" spans="1:30" ht="10" customHeight="1" x14ac:dyDescent="0.2">
      <c r="A44" s="37"/>
      <c r="B44" s="37"/>
      <c r="C44" s="37"/>
      <c r="D44" s="37"/>
      <c r="E44" s="37"/>
      <c r="F44" s="37"/>
      <c r="G44" s="37"/>
      <c r="H44" s="37"/>
      <c r="I44" s="37"/>
      <c r="J44" s="37"/>
      <c r="K44" s="37"/>
      <c r="L44" s="37"/>
      <c r="M44" s="37"/>
      <c r="N44" s="37"/>
      <c r="O44" s="37"/>
      <c r="P44" s="37"/>
      <c r="Q44" s="73"/>
      <c r="R44" s="73"/>
      <c r="S44" s="73"/>
      <c r="T44" s="73"/>
      <c r="U44" s="73"/>
      <c r="V44" s="73"/>
      <c r="W44" s="73"/>
      <c r="X44" s="73"/>
      <c r="Y44" s="73"/>
      <c r="Z44" s="73"/>
      <c r="AA44" s="37"/>
      <c r="AB44" s="37"/>
    </row>
    <row r="45" spans="1:30" ht="14" x14ac:dyDescent="0.2">
      <c r="A45" s="211" t="s">
        <v>220</v>
      </c>
      <c r="B45" s="211"/>
      <c r="C45" s="211"/>
      <c r="D45" s="211"/>
      <c r="E45" s="211"/>
      <c r="F45" s="211"/>
      <c r="G45" s="211"/>
      <c r="H45" s="211"/>
      <c r="I45" s="211"/>
      <c r="J45" s="211"/>
      <c r="K45" s="211"/>
      <c r="L45" s="211"/>
      <c r="M45" s="211"/>
      <c r="N45" s="211"/>
      <c r="O45" s="211"/>
      <c r="P45" s="37"/>
      <c r="Q45" s="73"/>
      <c r="R45" s="73"/>
      <c r="S45" s="73"/>
      <c r="T45" s="73"/>
      <c r="U45" s="73"/>
      <c r="V45" s="73"/>
      <c r="W45" s="73"/>
      <c r="X45" s="73"/>
      <c r="Y45" s="73"/>
      <c r="Z45" s="73"/>
      <c r="AA45" s="37"/>
      <c r="AB45" s="37"/>
    </row>
    <row r="46" spans="1:30" ht="14" x14ac:dyDescent="0.2">
      <c r="A46" s="37"/>
      <c r="B46" s="211" t="s">
        <v>47</v>
      </c>
      <c r="C46" s="211"/>
      <c r="D46" s="211"/>
      <c r="E46" s="211"/>
      <c r="F46" s="211"/>
      <c r="G46" s="211"/>
      <c r="H46" s="211"/>
      <c r="I46" s="211"/>
      <c r="J46" s="211"/>
      <c r="K46" s="211"/>
      <c r="L46" s="211"/>
      <c r="M46" s="211"/>
      <c r="N46" s="211"/>
      <c r="O46" s="211"/>
      <c r="P46" s="37" t="s">
        <v>48</v>
      </c>
      <c r="Q46" s="159">
        <v>50000</v>
      </c>
      <c r="R46" s="159"/>
      <c r="S46" s="160"/>
      <c r="T46" s="160"/>
      <c r="U46" s="160"/>
      <c r="V46" s="160"/>
      <c r="W46" s="160"/>
      <c r="X46" s="160"/>
      <c r="Y46" s="160"/>
      <c r="Z46" s="39"/>
      <c r="AA46" s="40" t="s">
        <v>49</v>
      </c>
      <c r="AB46" s="40"/>
      <c r="AC46" s="9"/>
      <c r="AD46" s="9"/>
    </row>
    <row r="47" spans="1:30" ht="10" customHeight="1" x14ac:dyDescent="0.2">
      <c r="A47" s="37"/>
      <c r="B47" s="37"/>
      <c r="C47" s="37"/>
      <c r="D47" s="37"/>
      <c r="E47" s="37"/>
      <c r="F47" s="37"/>
      <c r="G47" s="37"/>
      <c r="H47" s="37"/>
      <c r="I47" s="37"/>
      <c r="J47" s="37"/>
      <c r="K47" s="37"/>
      <c r="L47" s="37"/>
      <c r="M47" s="37"/>
      <c r="N47" s="37"/>
      <c r="O47" s="37"/>
      <c r="P47" s="37"/>
      <c r="Q47" s="73"/>
      <c r="R47" s="73"/>
      <c r="S47" s="73"/>
      <c r="T47" s="73"/>
      <c r="U47" s="73"/>
      <c r="V47" s="73"/>
      <c r="W47" s="73"/>
      <c r="X47" s="73"/>
      <c r="Y47" s="73"/>
      <c r="Z47" s="73"/>
      <c r="AA47" s="37"/>
      <c r="AB47" s="37"/>
    </row>
    <row r="48" spans="1:30" ht="14" x14ac:dyDescent="0.2">
      <c r="A48" s="211" t="s">
        <v>214</v>
      </c>
      <c r="B48" s="211"/>
      <c r="C48" s="211"/>
      <c r="D48" s="211"/>
      <c r="E48" s="211"/>
      <c r="F48" s="211"/>
      <c r="G48" s="211"/>
      <c r="H48" s="211"/>
      <c r="I48" s="211"/>
      <c r="J48" s="211"/>
      <c r="K48" s="211"/>
      <c r="L48" s="211"/>
      <c r="M48" s="211"/>
      <c r="N48" s="211"/>
      <c r="O48" s="211"/>
      <c r="P48" s="37"/>
      <c r="Q48" s="73"/>
      <c r="R48" s="73"/>
      <c r="S48" s="73"/>
      <c r="T48" s="73"/>
      <c r="U48" s="73"/>
      <c r="V48" s="73"/>
      <c r="W48" s="73"/>
      <c r="X48" s="73"/>
      <c r="Y48" s="73"/>
      <c r="Z48" s="73"/>
      <c r="AA48" s="37"/>
      <c r="AB48" s="37"/>
    </row>
    <row r="49" spans="1:30" ht="14" x14ac:dyDescent="0.2">
      <c r="A49" s="37"/>
      <c r="B49" s="211" t="s">
        <v>47</v>
      </c>
      <c r="C49" s="211"/>
      <c r="D49" s="211"/>
      <c r="E49" s="211"/>
      <c r="F49" s="211"/>
      <c r="G49" s="211"/>
      <c r="H49" s="211"/>
      <c r="I49" s="211"/>
      <c r="J49" s="211"/>
      <c r="K49" s="211"/>
      <c r="L49" s="211"/>
      <c r="M49" s="211"/>
      <c r="N49" s="211"/>
      <c r="O49" s="211"/>
      <c r="P49" s="37" t="s">
        <v>48</v>
      </c>
      <c r="Q49" s="159">
        <v>50000</v>
      </c>
      <c r="R49" s="159"/>
      <c r="S49" s="160"/>
      <c r="T49" s="160"/>
      <c r="U49" s="160"/>
      <c r="V49" s="160"/>
      <c r="W49" s="160"/>
      <c r="X49" s="160"/>
      <c r="Y49" s="160"/>
      <c r="Z49" s="39"/>
      <c r="AA49" s="40" t="s">
        <v>49</v>
      </c>
      <c r="AB49" s="40"/>
      <c r="AC49" s="9"/>
      <c r="AD49" s="9"/>
    </row>
    <row r="50" spans="1:30" ht="10" customHeight="1" x14ac:dyDescent="0.2">
      <c r="A50" s="37"/>
      <c r="B50" s="37"/>
      <c r="C50" s="37"/>
      <c r="D50" s="37"/>
      <c r="E50" s="37"/>
      <c r="F50" s="37"/>
      <c r="G50" s="37"/>
      <c r="H50" s="37"/>
      <c r="I50" s="37"/>
      <c r="J50" s="37"/>
      <c r="K50" s="37"/>
      <c r="L50" s="37"/>
      <c r="M50" s="37"/>
      <c r="N50" s="37"/>
      <c r="O50" s="37"/>
      <c r="P50" s="37"/>
      <c r="Q50" s="73"/>
      <c r="R50" s="73"/>
      <c r="S50" s="73"/>
      <c r="T50" s="73"/>
      <c r="U50" s="73"/>
      <c r="V50" s="73"/>
      <c r="W50" s="73"/>
      <c r="X50" s="73"/>
      <c r="Y50" s="73"/>
      <c r="Z50" s="73"/>
      <c r="AA50" s="37"/>
      <c r="AB50" s="37"/>
    </row>
    <row r="51" spans="1:30" ht="14" x14ac:dyDescent="0.2">
      <c r="A51" s="211" t="s">
        <v>216</v>
      </c>
      <c r="B51" s="211"/>
      <c r="C51" s="211"/>
      <c r="D51" s="211"/>
      <c r="E51" s="211"/>
      <c r="F51" s="211"/>
      <c r="G51" s="211"/>
      <c r="H51" s="211"/>
      <c r="I51" s="211"/>
      <c r="J51" s="211"/>
      <c r="K51" s="211"/>
      <c r="L51" s="211"/>
      <c r="M51" s="211"/>
      <c r="N51" s="211"/>
      <c r="O51" s="211"/>
      <c r="P51" s="211"/>
      <c r="Q51" s="211"/>
      <c r="R51" s="211"/>
      <c r="S51" s="211"/>
      <c r="T51" s="211"/>
      <c r="U51" s="73"/>
      <c r="V51" s="73"/>
      <c r="W51" s="73"/>
      <c r="X51" s="73"/>
      <c r="Y51" s="73"/>
      <c r="Z51" s="73"/>
      <c r="AA51" s="37"/>
      <c r="AB51" s="37"/>
    </row>
    <row r="52" spans="1:30" ht="14" x14ac:dyDescent="0.2">
      <c r="A52" s="37"/>
      <c r="B52" s="211" t="s">
        <v>47</v>
      </c>
      <c r="C52" s="211"/>
      <c r="D52" s="211"/>
      <c r="E52" s="211"/>
      <c r="F52" s="211"/>
      <c r="G52" s="211"/>
      <c r="H52" s="211"/>
      <c r="I52" s="211"/>
      <c r="J52" s="211"/>
      <c r="K52" s="211"/>
      <c r="L52" s="211"/>
      <c r="M52" s="211"/>
      <c r="N52" s="211"/>
      <c r="O52" s="211"/>
      <c r="P52" s="37" t="s">
        <v>48</v>
      </c>
      <c r="Q52" s="159">
        <v>100000</v>
      </c>
      <c r="R52" s="159"/>
      <c r="S52" s="160"/>
      <c r="T52" s="160"/>
      <c r="U52" s="160"/>
      <c r="V52" s="160"/>
      <c r="W52" s="160"/>
      <c r="X52" s="160"/>
      <c r="Y52" s="160"/>
      <c r="Z52" s="39"/>
      <c r="AA52" s="40" t="s">
        <v>49</v>
      </c>
      <c r="AB52" s="40"/>
      <c r="AC52" s="9"/>
      <c r="AD52" s="9"/>
    </row>
    <row r="53" spans="1:30" ht="10" customHeight="1" x14ac:dyDescent="0.2">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row>
    <row r="54" spans="1:30" ht="14" x14ac:dyDescent="0.2">
      <c r="A54" s="211" t="s">
        <v>58</v>
      </c>
      <c r="B54" s="211"/>
      <c r="C54" s="211"/>
      <c r="D54" s="211"/>
      <c r="E54" s="211"/>
      <c r="F54" s="211"/>
      <c r="G54" s="211"/>
      <c r="H54" s="211"/>
      <c r="I54" s="211"/>
      <c r="J54" s="211"/>
      <c r="K54" s="211"/>
      <c r="L54" s="211"/>
      <c r="M54" s="211"/>
      <c r="N54" s="211"/>
      <c r="O54" s="211"/>
      <c r="P54" s="37" t="s">
        <v>48</v>
      </c>
      <c r="Q54" s="212" t="str">
        <f>IF(H7="","",Q33+Y21*S7+Q40*H7)</f>
        <v/>
      </c>
      <c r="R54" s="212"/>
      <c r="S54" s="213"/>
      <c r="T54" s="213"/>
      <c r="U54" s="213"/>
      <c r="V54" s="213"/>
      <c r="W54" s="213"/>
      <c r="X54" s="213"/>
      <c r="Y54" s="213"/>
      <c r="Z54" s="39"/>
      <c r="AA54" s="40" t="s">
        <v>49</v>
      </c>
      <c r="AB54" s="40"/>
      <c r="AC54" s="9"/>
      <c r="AD54" s="9"/>
    </row>
    <row r="55" spans="1:30" x14ac:dyDescent="0.2">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row>
    <row r="56" spans="1:30" x14ac:dyDescent="0.2">
      <c r="A56" s="211" t="s">
        <v>215</v>
      </c>
      <c r="B56" s="211"/>
      <c r="C56" s="211"/>
      <c r="D56" s="211"/>
      <c r="E56" s="211"/>
      <c r="F56" s="211"/>
      <c r="G56" s="211"/>
      <c r="H56" s="211"/>
      <c r="I56" s="211"/>
      <c r="J56" s="211"/>
      <c r="K56" s="211"/>
      <c r="L56" s="211"/>
      <c r="M56" s="211"/>
      <c r="N56" s="211"/>
      <c r="O56" s="211"/>
      <c r="P56" s="211"/>
      <c r="Q56" s="211"/>
      <c r="R56" s="211"/>
      <c r="S56" s="37"/>
      <c r="T56" s="37"/>
      <c r="U56" s="37"/>
      <c r="V56" s="37"/>
      <c r="W56" s="37"/>
      <c r="X56" s="37"/>
      <c r="Y56" s="37"/>
      <c r="Z56" s="37"/>
      <c r="AA56" s="37"/>
      <c r="AB56" s="37"/>
      <c r="AC56" s="37"/>
      <c r="AD56" s="37"/>
    </row>
    <row r="57" spans="1:30" ht="14" x14ac:dyDescent="0.2">
      <c r="A57" s="37"/>
      <c r="B57" s="211" t="s">
        <v>87</v>
      </c>
      <c r="C57" s="211"/>
      <c r="D57" s="211"/>
      <c r="E57" s="211"/>
      <c r="F57" s="211"/>
      <c r="G57" s="37" t="s">
        <v>88</v>
      </c>
      <c r="H57" s="37"/>
      <c r="I57" s="37"/>
      <c r="J57" s="38"/>
      <c r="K57" s="211" t="s">
        <v>89</v>
      </c>
      <c r="L57" s="211"/>
      <c r="M57" s="211"/>
      <c r="N57" s="211"/>
      <c r="O57" s="211"/>
      <c r="P57" s="37" t="s">
        <v>90</v>
      </c>
      <c r="Q57" s="212" t="str">
        <f>IF(J57="","",J57*1000)</f>
        <v/>
      </c>
      <c r="R57" s="212"/>
      <c r="S57" s="213"/>
      <c r="T57" s="213"/>
      <c r="U57" s="213"/>
      <c r="V57" s="213"/>
      <c r="W57" s="213"/>
      <c r="X57" s="213"/>
      <c r="Y57" s="213"/>
      <c r="Z57" s="39"/>
      <c r="AA57" s="40" t="s">
        <v>49</v>
      </c>
      <c r="AB57" s="40"/>
      <c r="AC57" s="40"/>
      <c r="AD57" s="40"/>
    </row>
    <row r="58" spans="1:30" x14ac:dyDescent="0.2">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row>
  </sheetData>
  <mergeCells count="111">
    <mergeCell ref="K57:O57"/>
    <mergeCell ref="A48:O48"/>
    <mergeCell ref="B49:O49"/>
    <mergeCell ref="A51:T51"/>
    <mergeCell ref="B52:O52"/>
    <mergeCell ref="A54:O54"/>
    <mergeCell ref="A40:O40"/>
    <mergeCell ref="A42:Y42"/>
    <mergeCell ref="B43:O43"/>
    <mergeCell ref="A45:O45"/>
    <mergeCell ref="B46:O46"/>
    <mergeCell ref="Q54:Y54"/>
    <mergeCell ref="Q49:Y49"/>
    <mergeCell ref="Q52:Y52"/>
    <mergeCell ref="A33:O33"/>
    <mergeCell ref="A35:O35"/>
    <mergeCell ref="A36:O36"/>
    <mergeCell ref="B37:O37"/>
    <mergeCell ref="Q57:Y57"/>
    <mergeCell ref="Y12:AD12"/>
    <mergeCell ref="A17:U17"/>
    <mergeCell ref="H20:X20"/>
    <mergeCell ref="A20:G20"/>
    <mergeCell ref="H12:X12"/>
    <mergeCell ref="H14:X14"/>
    <mergeCell ref="A16:X16"/>
    <mergeCell ref="A15:X15"/>
    <mergeCell ref="H13:O13"/>
    <mergeCell ref="Q13:X13"/>
    <mergeCell ref="A12:G12"/>
    <mergeCell ref="Y17:AD17"/>
    <mergeCell ref="Y18:AD18"/>
    <mergeCell ref="V17:X17"/>
    <mergeCell ref="Y21:AD21"/>
    <mergeCell ref="A13:G13"/>
    <mergeCell ref="A14:G14"/>
    <mergeCell ref="A56:R56"/>
    <mergeCell ref="B57:F57"/>
    <mergeCell ref="A6:G6"/>
    <mergeCell ref="H6:AD6"/>
    <mergeCell ref="A11:X11"/>
    <mergeCell ref="Y10:AD10"/>
    <mergeCell ref="Y11:AD11"/>
    <mergeCell ref="A10:G10"/>
    <mergeCell ref="H10:X10"/>
    <mergeCell ref="A9:G9"/>
    <mergeCell ref="O5:V5"/>
    <mergeCell ref="A7:G7"/>
    <mergeCell ref="Y9:AD9"/>
    <mergeCell ref="H9:X9"/>
    <mergeCell ref="I7:N7"/>
    <mergeCell ref="T7:AD7"/>
    <mergeCell ref="O7:R7"/>
    <mergeCell ref="N1:P1"/>
    <mergeCell ref="A4:AD4"/>
    <mergeCell ref="Q1:AD1"/>
    <mergeCell ref="N2:P3"/>
    <mergeCell ref="A5:G5"/>
    <mergeCell ref="H5:N5"/>
    <mergeCell ref="W5:AD5"/>
    <mergeCell ref="V2:AD2"/>
    <mergeCell ref="R2:T2"/>
    <mergeCell ref="R3:AD3"/>
    <mergeCell ref="A21:U21"/>
    <mergeCell ref="A19:G19"/>
    <mergeCell ref="H19:X19"/>
    <mergeCell ref="Y19:AD19"/>
    <mergeCell ref="V21:X21"/>
    <mergeCell ref="Y20:AD20"/>
    <mergeCell ref="Y16:AD16"/>
    <mergeCell ref="Y13:AD13"/>
    <mergeCell ref="Y14:AD14"/>
    <mergeCell ref="Y15:AD15"/>
    <mergeCell ref="I25:L25"/>
    <mergeCell ref="A23:G23"/>
    <mergeCell ref="H23:X23"/>
    <mergeCell ref="Y23:AD23"/>
    <mergeCell ref="A24:G24"/>
    <mergeCell ref="Y24:AD24"/>
    <mergeCell ref="U24:W24"/>
    <mergeCell ref="Q24:S24"/>
    <mergeCell ref="H24:P24"/>
    <mergeCell ref="M25:P25"/>
    <mergeCell ref="Q25:S25"/>
    <mergeCell ref="A25:G25"/>
    <mergeCell ref="Y25:AD25"/>
    <mergeCell ref="U25:W25"/>
    <mergeCell ref="Q26:S26"/>
    <mergeCell ref="Q33:Y33"/>
    <mergeCell ref="Q36:Y36"/>
    <mergeCell ref="Q40:Y40"/>
    <mergeCell ref="Q43:Y43"/>
    <mergeCell ref="Q46:Y46"/>
    <mergeCell ref="Q37:Y37"/>
    <mergeCell ref="Y30:AD30"/>
    <mergeCell ref="A28:X28"/>
    <mergeCell ref="Y28:AD28"/>
    <mergeCell ref="A29:X29"/>
    <mergeCell ref="Y29:AD29"/>
    <mergeCell ref="A30:U30"/>
    <mergeCell ref="M26:P26"/>
    <mergeCell ref="I26:L26"/>
    <mergeCell ref="V30:X30"/>
    <mergeCell ref="A27:G27"/>
    <mergeCell ref="H27:X27"/>
    <mergeCell ref="Y27:AD27"/>
    <mergeCell ref="A26:G26"/>
    <mergeCell ref="Y26:AD26"/>
    <mergeCell ref="U26:W26"/>
    <mergeCell ref="A39:O39"/>
    <mergeCell ref="A32:O32"/>
  </mergeCells>
  <phoneticPr fontId="2"/>
  <dataValidations count="2">
    <dataValidation type="list" allowBlank="1" showInputMessage="1" showErrorMessage="1" sqref="H25:H26" xr:uid="{00000000-0002-0000-0200-000000000000}">
      <formula1>$AF$25:$AF$26</formula1>
    </dataValidation>
    <dataValidation type="list" allowBlank="1" showInputMessage="1" showErrorMessage="1" sqref="Q2:Q3 U2" xr:uid="{00000000-0002-0000-0200-000001000000}">
      <formula1>$AF$3:$AF$4</formula1>
    </dataValidation>
  </dataValidations>
  <pageMargins left="0.7" right="0.7" top="0.75" bottom="0.75" header="0.3" footer="0.3"/>
  <pageSetup paperSize="9" scale="8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使い方と注意事項</vt:lpstr>
      <vt:lpstr>YC書式540_研究経費ポイント算出表</vt:lpstr>
      <vt:lpstr>YC書式542_経費内訳書</vt:lpstr>
      <vt:lpstr>YC書式540_研究経費ポイント算出表!Print_Area</vt:lpstr>
      <vt:lpstr>YC書式542_経費内訳書!Print_Area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坂田　佳子（横浜市大臨床試験管理室）</cp:lastModifiedBy>
  <cp:lastPrinted>2018-09-07T10:42:30Z</cp:lastPrinted>
  <dcterms:created xsi:type="dcterms:W3CDTF">2015-07-23T02:45:46Z</dcterms:created>
  <dcterms:modified xsi:type="dcterms:W3CDTF">2024-03-22T07:22:51Z</dcterms:modified>
</cp:coreProperties>
</file>