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3.SOP\00_治験（医師主導）\センター病院\様式\"/>
    </mc:Choice>
  </mc:AlternateContent>
  <bookViews>
    <workbookView xWindow="0" yWindow="0" windowWidth="24000" windowHeight="10850" tabRatio="760"/>
  </bookViews>
  <sheets>
    <sheet name="(医)院内書式10　経費内訳書" sheetId="8" r:id="rId1"/>
    <sheet name="(医)院内書式9　治験研究経費ポイント算出表" sheetId="9" r:id="rId2"/>
  </sheets>
  <definedNames>
    <definedName name="_xlnm.Print_Area" localSheetId="0">'(医)院内書式10　経費内訳書'!$A$1:$AD$55</definedName>
    <definedName name="_xlnm.Print_Area" localSheetId="1">'(医)院内書式9　治験研究経費ポイント算出表'!$A$1:$AE$90</definedName>
  </definedNames>
  <calcPr calcId="162913" concurrentCalc="0"/>
</workbook>
</file>

<file path=xl/calcChain.xml><?xml version="1.0" encoding="utf-8"?>
<calcChain xmlns="http://schemas.openxmlformats.org/spreadsheetml/2006/main">
  <c r="X6" i="9" l="1"/>
  <c r="I7" i="9"/>
  <c r="I6" i="9"/>
  <c r="AA3" i="9"/>
  <c r="V3" i="9"/>
  <c r="V2" i="9"/>
  <c r="R3" i="9"/>
  <c r="R2" i="9"/>
  <c r="R1" i="9"/>
  <c r="P26" i="8"/>
  <c r="L17" i="8"/>
  <c r="AE12" i="9"/>
  <c r="AE13" i="9"/>
  <c r="AE14" i="9"/>
  <c r="AE15" i="9"/>
  <c r="AE16" i="9"/>
  <c r="AE17" i="9"/>
  <c r="AE18" i="9"/>
  <c r="AE19" i="9"/>
  <c r="AE20" i="9"/>
  <c r="AE21" i="9"/>
  <c r="AE22" i="9"/>
  <c r="AE23" i="9"/>
  <c r="AE24" i="9"/>
  <c r="AE25" i="9"/>
  <c r="O92" i="9"/>
  <c r="AE77" i="9"/>
  <c r="AE78" i="9"/>
  <c r="AE79" i="9"/>
  <c r="AE80" i="9"/>
  <c r="AE81" i="9"/>
  <c r="AE82" i="9"/>
  <c r="AE83" i="9"/>
  <c r="AE84" i="9"/>
  <c r="AE85" i="9"/>
  <c r="AE86" i="9"/>
  <c r="AE87" i="9"/>
  <c r="AE88" i="9"/>
  <c r="AC89" i="9"/>
  <c r="AE89" i="9"/>
  <c r="O96" i="9"/>
  <c r="O99"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O94" i="9"/>
  <c r="O98" i="9"/>
  <c r="AE63" i="9"/>
  <c r="AE64" i="9"/>
  <c r="AE65" i="9"/>
  <c r="AE66" i="9"/>
  <c r="AE67" i="9"/>
  <c r="AE68" i="9"/>
  <c r="AE69" i="9"/>
  <c r="AE70" i="9"/>
  <c r="AE71" i="9"/>
  <c r="AE72" i="9"/>
  <c r="AE73" i="9"/>
  <c r="AE74" i="9"/>
  <c r="AE75" i="9"/>
  <c r="AE76" i="9"/>
  <c r="O95" i="9"/>
  <c r="AE26" i="9"/>
  <c r="AE27" i="9"/>
  <c r="AE28" i="9"/>
  <c r="AE29" i="9"/>
  <c r="AE30" i="9"/>
  <c r="AE31" i="9"/>
  <c r="AE32" i="9"/>
  <c r="AE33" i="9"/>
  <c r="AE34" i="9"/>
  <c r="AE35" i="9"/>
  <c r="AE36" i="9"/>
  <c r="AE37" i="9"/>
  <c r="O93" i="9"/>
  <c r="AC90" i="9"/>
  <c r="O90" i="9"/>
  <c r="AA22" i="8"/>
  <c r="AA19" i="8"/>
  <c r="AA21" i="8"/>
  <c r="AA16" i="8"/>
  <c r="X26" i="8"/>
  <c r="U43" i="8"/>
  <c r="Q43" i="8"/>
  <c r="M43" i="8"/>
  <c r="AA47" i="8"/>
  <c r="AA29" i="8"/>
  <c r="AA27" i="8"/>
  <c r="Q17" i="8"/>
  <c r="V18" i="8"/>
  <c r="A17" i="8"/>
  <c r="AA17" i="8"/>
  <c r="AA20" i="8"/>
  <c r="AA43" i="8"/>
  <c r="AA26" i="8"/>
  <c r="AA35" i="8"/>
  <c r="AA28" i="8"/>
  <c r="AA25" i="8"/>
  <c r="AA14" i="8"/>
  <c r="AA15" i="8"/>
  <c r="AA38" i="8"/>
  <c r="AA34" i="8"/>
  <c r="AA39" i="8"/>
  <c r="AA40" i="8"/>
  <c r="AA32" i="8"/>
  <c r="AA51" i="8"/>
  <c r="AA33" i="8"/>
</calcChain>
</file>

<file path=xl/sharedStrings.xml><?xml version="1.0" encoding="utf-8"?>
<sst xmlns="http://schemas.openxmlformats.org/spreadsheetml/2006/main" count="577" uniqueCount="447">
  <si>
    <t>整理番号</t>
    <rPh sb="0" eb="2">
      <t>セイリ</t>
    </rPh>
    <rPh sb="2" eb="4">
      <t>バンゴウ</t>
    </rPh>
    <phoneticPr fontId="2"/>
  </si>
  <si>
    <t>被験薬の化学名
又は識別記号</t>
    <phoneticPr fontId="2"/>
  </si>
  <si>
    <t>実施計画書番号</t>
    <phoneticPr fontId="2"/>
  </si>
  <si>
    <t>研究課題名</t>
    <phoneticPr fontId="2"/>
  </si>
  <si>
    <t>区分</t>
    <rPh sb="0" eb="2">
      <t>クブン</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</si>
  <si>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</si>
  <si>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</si>
  <si>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</si>
  <si>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</si>
  <si>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</si>
  <si>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</si>
  <si>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</si>
  <si>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</si>
  <si>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</si>
  <si>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</si>
  <si>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</si>
  <si>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院内CRCを
使用する</t>
    <rPh sb="0" eb="2">
      <t>インナイ</t>
    </rPh>
    <rPh sb="7" eb="9">
      <t>シヨウ</t>
    </rPh>
    <phoneticPr fontId="2"/>
  </si>
  <si>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</si>
  <si>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</si>
  <si>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</si>
  <si>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</si>
  <si>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</si>
  <si>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</si>
  <si>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</si>
  <si>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</si>
  <si>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</si>
  <si>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</si>
  <si>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</si>
  <si>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</si>
  <si>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</si>
  <si>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</si>
  <si>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</si>
  <si>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</si>
  <si>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</si>
  <si>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</si>
  <si>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</si>
  <si>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</si>
  <si>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</si>
  <si>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</si>
  <si>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</si>
  <si>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</si>
  <si>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</si>
  <si>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</si>
  <si>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</si>
  <si>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</si>
  <si>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</si>
  <si>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</si>
  <si>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</si>
  <si>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</si>
  <si>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</si>
  <si>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</si>
  <si>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</si>
  <si>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</si>
  <si>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</si>
  <si>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</si>
  <si>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</si>
  <si>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</si>
  <si>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</si>
  <si>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A×E =</t>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</si>
  <si>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</si>
  <si>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</si>
  <si>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</si>
  <si>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</si>
  <si>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</si>
  <si>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</si>
  <si>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</si>
  <si>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</si>
  <si>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</si>
  <si>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</si>
  <si>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</si>
  <si>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</si>
  <si>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</si>
  <si>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</si>
  <si>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</si>
  <si>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</si>
  <si>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</si>
  <si>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</si>
  <si>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</si>
  <si>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</si>
  <si>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</si>
  <si>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</si>
  <si>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</si>
  <si>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</si>
  <si>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</si>
  <si>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</si>
  <si>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</si>
  <si>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</si>
  <si>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</si>
  <si>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</si>
  <si>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</si>
  <si>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</si>
  <si>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医師主導治験に必要な経費内訳書</t>
    <rPh sb="0" eb="2">
      <t>イシ</t>
    </rPh>
    <rPh sb="2" eb="4">
      <t>シュドウ</t>
    </rPh>
    <rPh sb="4" eb="6">
      <t>チケン</t>
    </rPh>
    <rPh sb="7" eb="9">
      <t>ヒツヨウ</t>
    </rPh>
    <rPh sb="10" eb="12">
      <t>ケイヒ</t>
    </rPh>
    <rPh sb="12" eb="15">
      <t>ウチワケショ</t>
    </rPh>
    <phoneticPr fontId="5"/>
  </si>
  <si>
    <t>医（院内書式１０）</t>
    <rPh sb="0" eb="1">
      <t>イ</t>
    </rPh>
    <rPh sb="2" eb="6">
      <t>インナイショシキ</t>
    </rPh>
    <phoneticPr fontId="2"/>
  </si>
  <si>
    <t>主施設が他施設の場合：(ウ)×10％、主施設が自施設の場合：(ウ)×5％</t>
    <phoneticPr fontId="2"/>
  </si>
  <si>
    <t>医（院内書式９）</t>
    <rPh sb="0" eb="1">
      <t>イ</t>
    </rPh>
    <rPh sb="2" eb="6">
      <t>インナイショシキ</t>
    </rPh>
    <phoneticPr fontId="2"/>
  </si>
  <si>
    <t>治験</t>
    <phoneticPr fontId="2"/>
  </si>
  <si>
    <t>製造販売後臨床試験</t>
    <phoneticPr fontId="2"/>
  </si>
  <si>
    <t>医薬品　</t>
    <phoneticPr fontId="2"/>
  </si>
  <si>
    <t>医師主導治験研究経費ポイント算出表</t>
    <rPh sb="0" eb="2">
      <t>イシ</t>
    </rPh>
    <rPh sb="2" eb="4">
      <t>シュドウ</t>
    </rPh>
    <rPh sb="4" eb="6">
      <t>チケン</t>
    </rPh>
    <phoneticPr fontId="5"/>
  </si>
  <si>
    <t>個々の治験について、要素ごとに該当するポイントを求め、そのポイントを合計したものをその治験のポイント数とする。</t>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</si>
  <si>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</si>
  <si>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</si>
  <si>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</si>
  <si>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</si>
  <si>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</si>
  <si>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</si>
  <si>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</si>
  <si>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</si>
  <si>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</si>
  <si>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</si>
  <si>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</si>
  <si>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</si>
  <si>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（ウエイト×</t>
    <phoneticPr fontId="5"/>
  </si>
  <si>
    <t>（ウエイト×</t>
    <phoneticPr fontId="5"/>
  </si>
  <si>
    <t>）</t>
    <phoneticPr fontId="2"/>
  </si>
  <si>
    <t>解説</t>
    <rPh sb="0" eb="2">
      <t>カイセツ</t>
    </rPh>
    <phoneticPr fontId="2"/>
  </si>
  <si>
    <t>A　試験デザイン関係</t>
    <rPh sb="2" eb="4">
      <t>シケン</t>
    </rPh>
    <rPh sb="8" eb="10">
      <t>カンケイ</t>
    </rPh>
    <phoneticPr fontId="2"/>
  </si>
  <si>
    <t>A1</t>
    <phoneticPr fontId="2"/>
  </si>
  <si>
    <t>対象疾患の重症度</t>
    <phoneticPr fontId="2"/>
  </si>
  <si>
    <t>軽症</t>
    <phoneticPr fontId="2"/>
  </si>
  <si>
    <t>中等度</t>
    <phoneticPr fontId="2"/>
  </si>
  <si>
    <t>重症・重篤</t>
    <phoneticPr fontId="5"/>
  </si>
  <si>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</si>
  <si>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t>A2</t>
    <phoneticPr fontId="2"/>
  </si>
  <si>
    <t>入院・外来の別</t>
    <phoneticPr fontId="2"/>
  </si>
  <si>
    <t>外来</t>
    <phoneticPr fontId="2"/>
  </si>
  <si>
    <t>入院</t>
    <phoneticPr fontId="2"/>
  </si>
  <si>
    <t xml:space="preserve">  </t>
  </si>
  <si>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</si>
  <si>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A3</t>
  </si>
  <si>
    <t>被験者層</t>
    <phoneticPr fontId="5"/>
  </si>
  <si>
    <t>成人
（１９～６４歳）</t>
    <rPh sb="9" eb="10">
      <t>サイ</t>
    </rPh>
    <phoneticPr fontId="2"/>
  </si>
  <si>
    <t>小児、高齢者
（1～18歳、65歳以上）</t>
    <rPh sb="12" eb="13">
      <t>サイ</t>
    </rPh>
    <rPh sb="16" eb="17">
      <t>サイ</t>
    </rPh>
    <rPh sb="17" eb="19">
      <t>イジョウ</t>
    </rPh>
    <phoneticPr fontId="5"/>
  </si>
  <si>
    <t>乳児、新生児
（生後１年未満）</t>
    <rPh sb="8" eb="10">
      <t>セイゴ</t>
    </rPh>
    <rPh sb="11" eb="12">
      <t>ネン</t>
    </rPh>
    <rPh sb="12" eb="14">
      <t>ミマン</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</si>
  <si>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</si>
  <si>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A4</t>
  </si>
  <si>
    <r>
      <t>被験者の選出</t>
    </r>
    <r>
      <rPr>
        <sz val="9"/>
        <rFont val="ＭＳ Ｐゴシック"/>
        <family val="3"/>
        <charset val="128"/>
      </rPr>
      <t>（適格＋除外基準数）</t>
    </r>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</si>
  <si>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</si>
  <si>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</si>
  <si>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</si>
  <si>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t>
    <phoneticPr fontId="2"/>
  </si>
  <si>
    <t>A5</t>
  </si>
  <si>
    <t>盲検性</t>
    <rPh sb="0" eb="3">
      <t>モウケンセイ</t>
    </rPh>
    <phoneticPr fontId="2"/>
  </si>
  <si>
    <t>オープン</t>
    <phoneticPr fontId="2"/>
  </si>
  <si>
    <t>単盲検</t>
    <phoneticPr fontId="2"/>
  </si>
  <si>
    <t>二重盲検</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</si>
  <si>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</si>
  <si>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A6</t>
  </si>
  <si>
    <t>国際共同試験</t>
    <rPh sb="0" eb="2">
      <t>コクサイ</t>
    </rPh>
    <rPh sb="2" eb="4">
      <t>キョウドウ</t>
    </rPh>
    <rPh sb="4" eb="6">
      <t>シケン</t>
    </rPh>
    <phoneticPr fontId="5"/>
  </si>
  <si>
    <t>国際共同試験</t>
    <rPh sb="0" eb="4">
      <t>コクサイキョウドウ</t>
    </rPh>
    <rPh sb="4" eb="6">
      <t>シケン</t>
    </rPh>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</si>
  <si>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</si>
  <si>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A7</t>
  </si>
  <si>
    <t>対照薬</t>
    <rPh sb="0" eb="3">
      <t>タイショウヤク</t>
    </rPh>
    <phoneticPr fontId="5"/>
  </si>
  <si>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</si>
  <si>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</si>
  <si>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A8</t>
  </si>
  <si>
    <t>基礎治療</t>
    <rPh sb="0" eb="2">
      <t>キソ</t>
    </rPh>
    <rPh sb="2" eb="4">
      <t>チリョウ</t>
    </rPh>
    <phoneticPr fontId="2"/>
  </si>
  <si>
    <t>ベースとなる治療に治験薬をアドオンする場合に算定すること。</t>
    <rPh sb="6" eb="8">
      <t>チリョウ</t>
    </rPh>
    <rPh sb="9" eb="12">
      <t>チケンヤク</t>
    </rPh>
    <rPh sb="19" eb="21">
      <t>バアイ</t>
    </rPh>
    <rPh sb="22" eb="24">
      <t>サンテイ</t>
    </rPh>
    <phoneticPr fontId="2"/>
  </si>
  <si>
    <t>A9</t>
  </si>
  <si>
    <t>同種同効薬の使用制限</t>
    <rPh sb="0" eb="2">
      <t>ドウシュ</t>
    </rPh>
    <rPh sb="2" eb="3">
      <t>ドウ</t>
    </rPh>
    <rPh sb="3" eb="5">
      <t>コウヤク</t>
    </rPh>
    <rPh sb="6" eb="8">
      <t>シヨウ</t>
    </rPh>
    <rPh sb="8" eb="10">
      <t>セイゲン</t>
    </rPh>
    <phoneticPr fontId="2"/>
  </si>
  <si>
    <t>全面的に使用禁止</t>
    <rPh sb="0" eb="3">
      <t>ゼンメンテキ</t>
    </rPh>
    <phoneticPr fontId="2"/>
  </si>
  <si>
    <t>全身に作用しない場合は使用可</t>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</si>
  <si>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</si>
  <si>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</si>
  <si>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A10</t>
  </si>
  <si>
    <t>併用禁止薬の制限</t>
    <rPh sb="2" eb="4">
      <t>キンシ</t>
    </rPh>
    <rPh sb="6" eb="8">
      <t>セイゲン</t>
    </rPh>
    <phoneticPr fontId="2"/>
  </si>
  <si>
    <t>全面的に使用禁止</t>
    <rPh sb="0" eb="3">
      <t>ゼンメンテキ</t>
    </rPh>
    <rPh sb="4" eb="6">
      <t>シヨウ</t>
    </rPh>
    <rPh sb="6" eb="8">
      <t>キンシ</t>
    </rPh>
    <phoneticPr fontId="2"/>
  </si>
  <si>
    <t>全身に作用しない場合は使用可</t>
    <phoneticPr fontId="2"/>
  </si>
  <si>
    <t>用法・用量を変えない場合は使用可</t>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</si>
  <si>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</si>
  <si>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A11</t>
  </si>
  <si>
    <t>投与開始の基準</t>
    <rPh sb="0" eb="2">
      <t>トウヨ</t>
    </rPh>
    <rPh sb="2" eb="4">
      <t>カイシ</t>
    </rPh>
    <rPh sb="5" eb="7">
      <t>キジュン</t>
    </rPh>
    <phoneticPr fontId="2"/>
  </si>
  <si>
    <t>0～2項目</t>
    <rPh sb="3" eb="5">
      <t>コウモク</t>
    </rPh>
    <phoneticPr fontId="2"/>
  </si>
  <si>
    <t>3～4項目</t>
    <rPh sb="3" eb="5">
      <t>コウモク</t>
    </rPh>
    <phoneticPr fontId="2"/>
  </si>
  <si>
    <t>5項目以上</t>
    <rPh sb="1" eb="3">
      <t>コウモク</t>
    </rPh>
    <rPh sb="3" eb="5">
      <t>イジョウ</t>
    </rPh>
    <phoneticPr fontId="2"/>
  </si>
  <si>
    <t>A12</t>
  </si>
  <si>
    <t>投与量・速度等調節の基準</t>
    <rPh sb="0" eb="2">
      <t>トウヨ</t>
    </rPh>
    <rPh sb="2" eb="3">
      <t>リョウ</t>
    </rPh>
    <rPh sb="4" eb="6">
      <t>ソクド</t>
    </rPh>
    <rPh sb="6" eb="7">
      <t>トウ</t>
    </rPh>
    <rPh sb="7" eb="9">
      <t>チョウセツ</t>
    </rPh>
    <rPh sb="10" eb="12">
      <t>キジュン</t>
    </rPh>
    <phoneticPr fontId="2"/>
  </si>
  <si>
    <t>なし</t>
    <phoneticPr fontId="2"/>
  </si>
  <si>
    <t>あり</t>
    <phoneticPr fontId="2"/>
  </si>
  <si>
    <t>A13</t>
  </si>
  <si>
    <t>投与中止の基準</t>
    <rPh sb="0" eb="2">
      <t>トウヨ</t>
    </rPh>
    <rPh sb="2" eb="4">
      <t>チュウシ</t>
    </rPh>
    <rPh sb="5" eb="7">
      <t>キジュン</t>
    </rPh>
    <phoneticPr fontId="2"/>
  </si>
  <si>
    <t>A14</t>
    <phoneticPr fontId="2"/>
  </si>
  <si>
    <t>治験薬の投与経路</t>
    <phoneticPr fontId="5"/>
  </si>
  <si>
    <t>内用・外用</t>
    <phoneticPr fontId="2"/>
  </si>
  <si>
    <t>皮下・筋注</t>
    <phoneticPr fontId="2"/>
  </si>
  <si>
    <t>静注・特殊</t>
    <phoneticPr fontId="5"/>
  </si>
  <si>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</si>
  <si>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B 事前準備</t>
    <rPh sb="2" eb="4">
      <t>ジゼン</t>
    </rPh>
    <rPh sb="4" eb="6">
      <t>ジュンビ</t>
    </rPh>
    <phoneticPr fontId="2"/>
  </si>
  <si>
    <t>B1</t>
    <phoneticPr fontId="2"/>
  </si>
  <si>
    <t>同意説明文書・同意書の校正</t>
    <rPh sb="0" eb="2">
      <t>ドウイ</t>
    </rPh>
    <rPh sb="2" eb="4">
      <t>セツメイ</t>
    </rPh>
    <rPh sb="4" eb="6">
      <t>ブンショ</t>
    </rPh>
    <rPh sb="7" eb="10">
      <t>ドウイショ</t>
    </rPh>
    <rPh sb="11" eb="13">
      <t>コウセイ</t>
    </rPh>
    <phoneticPr fontId="2"/>
  </si>
  <si>
    <t>CRCの支援必要</t>
    <rPh sb="4" eb="6">
      <t>シエン</t>
    </rPh>
    <rPh sb="6" eb="8">
      <t>ヒツヨウ</t>
    </rPh>
    <phoneticPr fontId="2"/>
  </si>
  <si>
    <t>×</t>
    <phoneticPr fontId="2"/>
  </si>
  <si>
    <t>原案のページ数：</t>
    <rPh sb="0" eb="2">
      <t>ゲンアン</t>
    </rPh>
    <rPh sb="6" eb="7">
      <t>スウ</t>
    </rPh>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</si>
  <si>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</si>
  <si>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B2</t>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</si>
  <si>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</si>
  <si>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部数：</t>
    <rPh sb="0" eb="2">
      <t>ブスウ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</si>
  <si>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</si>
  <si>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B3</t>
  </si>
  <si>
    <t>治験参加カードの校正</t>
    <rPh sb="0" eb="2">
      <t>チケン</t>
    </rPh>
    <rPh sb="2" eb="4">
      <t>サンカ</t>
    </rPh>
    <rPh sb="8" eb="10">
      <t>コウセイ</t>
    </rPh>
    <phoneticPr fontId="2"/>
  </si>
  <si>
    <t>×</t>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</si>
  <si>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</si>
  <si>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B4</t>
  </si>
  <si>
    <t>治験参加カードの印刷</t>
    <rPh sb="0" eb="2">
      <t>チケン</t>
    </rPh>
    <rPh sb="2" eb="4">
      <t>サンカ</t>
    </rPh>
    <rPh sb="8" eb="10">
      <t>インサツ</t>
    </rPh>
    <phoneticPr fontId="2"/>
  </si>
  <si>
    <t>×</t>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</si>
  <si>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</si>
  <si>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B5</t>
  </si>
  <si>
    <t>スクリーニング名簿の作成</t>
    <rPh sb="7" eb="9">
      <t>メイボ</t>
    </rPh>
    <rPh sb="10" eb="12">
      <t>サクセイ</t>
    </rPh>
    <phoneticPr fontId="2"/>
  </si>
  <si>
    <t>×</t>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</si>
  <si>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</si>
  <si>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B6</t>
  </si>
  <si>
    <t>併用禁止薬リストの作成</t>
    <rPh sb="0" eb="2">
      <t>ヘイヨウ</t>
    </rPh>
    <rPh sb="2" eb="4">
      <t>キンシ</t>
    </rPh>
    <rPh sb="4" eb="5">
      <t>ヤク</t>
    </rPh>
    <rPh sb="9" eb="11">
      <t>サクセイ</t>
    </rPh>
    <phoneticPr fontId="2"/>
  </si>
  <si>
    <t>×</t>
    <phoneticPr fontId="2"/>
  </si>
  <si>
    <t>併用禁止薬の成分数：</t>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</si>
  <si>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</si>
  <si>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B7</t>
  </si>
  <si>
    <t>ワークシートの校正</t>
    <rPh sb="7" eb="9">
      <t>コウセイ</t>
    </rPh>
    <phoneticPr fontId="2"/>
  </si>
  <si>
    <t>×</t>
    <phoneticPr fontId="2"/>
  </si>
  <si>
    <t>Visit数：</t>
    <rPh sb="5" eb="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</si>
  <si>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</si>
  <si>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B8</t>
  </si>
  <si>
    <t>ワークシートの印刷</t>
    <rPh sb="7" eb="9">
      <t>インサツ</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</si>
  <si>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</si>
  <si>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B9</t>
  </si>
  <si>
    <t>カルテテンプレートの校正</t>
    <rPh sb="10" eb="12">
      <t>コウセイ</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</si>
  <si>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</si>
  <si>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B10</t>
  </si>
  <si>
    <t>症例ファイルの校正</t>
    <rPh sb="0" eb="2">
      <t>ショウレイ</t>
    </rPh>
    <rPh sb="7" eb="9">
      <t>コウセイ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</si>
  <si>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</si>
  <si>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B11</t>
  </si>
  <si>
    <t>症例ファイルの印刷・ファイリング</t>
    <rPh sb="0" eb="2">
      <t>ショウレイ</t>
    </rPh>
    <rPh sb="7" eb="9">
      <t>インサツ</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</si>
  <si>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</si>
  <si>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B12</t>
  </si>
  <si>
    <t>候補者のプレ・スクリーニング</t>
    <rPh sb="0" eb="3">
      <t>コウホシャ</t>
    </rPh>
    <phoneticPr fontId="5"/>
  </si>
  <si>
    <t>×</t>
    <phoneticPr fontId="2"/>
  </si>
  <si>
    <t>チェック項目数：</t>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</si>
  <si>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</si>
  <si>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C　Visit対応</t>
    <rPh sb="7" eb="9">
      <t>タイオウ</t>
    </rPh>
    <phoneticPr fontId="2"/>
  </si>
  <si>
    <t>C1</t>
    <phoneticPr fontId="2"/>
  </si>
  <si>
    <t>被験者の適格性確認</t>
    <rPh sb="0" eb="3">
      <t>ヒケンシャ</t>
    </rPh>
    <rPh sb="4" eb="7">
      <t>テキカクセイ</t>
    </rPh>
    <rPh sb="7" eb="9">
      <t>カクニン</t>
    </rPh>
    <phoneticPr fontId="5"/>
  </si>
  <si>
    <t>×</t>
    <phoneticPr fontId="2"/>
  </si>
  <si>
    <t>チェック項目数：</t>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</si>
  <si>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</si>
  <si>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C2</t>
    <phoneticPr fontId="2"/>
  </si>
  <si>
    <t>同意説明・同意取得</t>
    <rPh sb="0" eb="2">
      <t>ドウイ</t>
    </rPh>
    <rPh sb="2" eb="4">
      <t>セツメイ</t>
    </rPh>
    <rPh sb="5" eb="7">
      <t>ドウイ</t>
    </rPh>
    <rPh sb="7" eb="9">
      <t>シュトク</t>
    </rPh>
    <phoneticPr fontId="2"/>
  </si>
  <si>
    <t>説明文書の分冊数：</t>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</si>
  <si>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</si>
  <si>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C3</t>
  </si>
  <si>
    <t>被験者の登録</t>
    <rPh sb="0" eb="3">
      <t>ヒケンシャ</t>
    </rPh>
    <rPh sb="4" eb="6">
      <t>トウロク</t>
    </rPh>
    <phoneticPr fontId="5"/>
  </si>
  <si>
    <t>回数：</t>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</si>
  <si>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</si>
  <si>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C4</t>
  </si>
  <si>
    <t>来院時の被験者サポート</t>
    <rPh sb="0" eb="2">
      <t>ライイン</t>
    </rPh>
    <rPh sb="2" eb="3">
      <t>ジ</t>
    </rPh>
    <phoneticPr fontId="2"/>
  </si>
  <si>
    <t>来院回数：</t>
    <rPh sb="0" eb="2">
      <t>ライイン</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</si>
  <si>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</si>
  <si>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C5</t>
  </si>
  <si>
    <t>診察</t>
    <rPh sb="0" eb="2">
      <t>シンサツ</t>
    </rPh>
    <phoneticPr fontId="2"/>
  </si>
  <si>
    <t>×</t>
    <phoneticPr fontId="2"/>
  </si>
  <si>
    <t>診察回数：</t>
    <rPh sb="0" eb="2">
      <t>シンサツ</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</si>
  <si>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</si>
  <si>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C6</t>
  </si>
  <si>
    <t>他の診療科の診察</t>
    <rPh sb="0" eb="1">
      <t>タ</t>
    </rPh>
    <rPh sb="2" eb="5">
      <t>シンリョウカ</t>
    </rPh>
    <rPh sb="6" eb="8">
      <t>シンサツ</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</si>
  <si>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</si>
  <si>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C7</t>
  </si>
  <si>
    <t>併用薬の確認</t>
    <rPh sb="0" eb="3">
      <t>ヘイヨウヤク</t>
    </rPh>
    <rPh sb="4" eb="6">
      <t>カクニン</t>
    </rPh>
    <phoneticPr fontId="5"/>
  </si>
  <si>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</si>
  <si>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</si>
  <si>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C8</t>
  </si>
  <si>
    <t>採血　（薬物動態解析用を除く）</t>
    <rPh sb="0" eb="2">
      <t>サイケツ</t>
    </rPh>
    <rPh sb="4" eb="6">
      <t>ヤクブツ</t>
    </rPh>
    <rPh sb="6" eb="8">
      <t>ドウタイ</t>
    </rPh>
    <rPh sb="8" eb="10">
      <t>カイセキ</t>
    </rPh>
    <rPh sb="10" eb="11">
      <t>ヨウ</t>
    </rPh>
    <rPh sb="12" eb="13">
      <t>ノゾ</t>
    </rPh>
    <phoneticPr fontId="5"/>
  </si>
  <si>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</si>
  <si>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C9</t>
  </si>
  <si>
    <t>採血　（薬物動態解析用）</t>
    <rPh sb="0" eb="2">
      <t>サイケツ</t>
    </rPh>
    <phoneticPr fontId="5"/>
  </si>
  <si>
    <t>回数：</t>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</si>
  <si>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</si>
  <si>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C10</t>
  </si>
  <si>
    <t>採尿</t>
    <rPh sb="0" eb="2">
      <t>サイニョウ</t>
    </rPh>
    <phoneticPr fontId="5"/>
  </si>
  <si>
    <t>回数：</t>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</si>
  <si>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</si>
  <si>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C11</t>
  </si>
  <si>
    <t>画像診断</t>
    <phoneticPr fontId="5"/>
  </si>
  <si>
    <t>回数：</t>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</si>
  <si>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</si>
  <si>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C12</t>
  </si>
  <si>
    <t>心電図、超音波検査</t>
    <rPh sb="0" eb="3">
      <t>シンデンズ</t>
    </rPh>
    <rPh sb="4" eb="7">
      <t>チョウオンパ</t>
    </rPh>
    <rPh sb="7" eb="9">
      <t>ケンサ</t>
    </rPh>
    <phoneticPr fontId="5"/>
  </si>
  <si>
    <t>×</t>
    <phoneticPr fontId="2"/>
  </si>
  <si>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</si>
  <si>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C13</t>
  </si>
  <si>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</si>
  <si>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</si>
  <si>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C14</t>
  </si>
  <si>
    <t>呼吸機能検査</t>
    <rPh sb="0" eb="2">
      <t>コキュウ</t>
    </rPh>
    <rPh sb="2" eb="4">
      <t>キノウ</t>
    </rPh>
    <rPh sb="4" eb="6">
      <t>ケンサ</t>
    </rPh>
    <phoneticPr fontId="5"/>
  </si>
  <si>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</si>
  <si>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C15</t>
  </si>
  <si>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</si>
  <si>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</si>
  <si>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C16</t>
  </si>
  <si>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</si>
  <si>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</si>
  <si>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C17</t>
  </si>
  <si>
    <t>生検</t>
    <phoneticPr fontId="5"/>
  </si>
  <si>
    <t>回数：</t>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</si>
  <si>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</si>
  <si>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C18</t>
  </si>
  <si>
    <t>化学療法（外来）</t>
    <rPh sb="0" eb="2">
      <t>カガク</t>
    </rPh>
    <rPh sb="2" eb="4">
      <t>リョウホウ</t>
    </rPh>
    <rPh sb="5" eb="7">
      <t>ガイライ</t>
    </rPh>
    <phoneticPr fontId="5"/>
  </si>
  <si>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</si>
  <si>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C19</t>
  </si>
  <si>
    <t>入院</t>
    <rPh sb="0" eb="2">
      <t>ニュウイン</t>
    </rPh>
    <phoneticPr fontId="5"/>
  </si>
  <si>
    <t>回数：</t>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</si>
  <si>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</si>
  <si>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C20</t>
  </si>
  <si>
    <t>放射線治療</t>
    <rPh sb="0" eb="3">
      <t>ホウシャセン</t>
    </rPh>
    <rPh sb="3" eb="5">
      <t>チリョウ</t>
    </rPh>
    <phoneticPr fontId="5"/>
  </si>
  <si>
    <t>回数：</t>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</si>
  <si>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</si>
  <si>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C21</t>
  </si>
  <si>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</si>
  <si>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</si>
  <si>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C22</t>
  </si>
  <si>
    <t>検査・画像診断データ等の外部提出</t>
    <rPh sb="0" eb="2">
      <t>ケンサ</t>
    </rPh>
    <rPh sb="3" eb="7">
      <t>ガゾウシンダン</t>
    </rPh>
    <rPh sb="10" eb="11">
      <t>トウ</t>
    </rPh>
    <rPh sb="12" eb="14">
      <t>ガイブ</t>
    </rPh>
    <rPh sb="14" eb="16">
      <t>テイシュツ</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</si>
  <si>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</si>
  <si>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C23</t>
  </si>
  <si>
    <t>被験者への治験薬交付</t>
    <rPh sb="0" eb="3">
      <t>ヒケンシャ</t>
    </rPh>
    <rPh sb="5" eb="8">
      <t>チケンヤク</t>
    </rPh>
    <rPh sb="8" eb="10">
      <t>コウフ</t>
    </rPh>
    <phoneticPr fontId="5"/>
  </si>
  <si>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</si>
  <si>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C24</t>
  </si>
  <si>
    <t>被験者からの治験薬回収</t>
    <rPh sb="0" eb="3">
      <t>ヒケンシャ</t>
    </rPh>
    <rPh sb="6" eb="9">
      <t>チケンヤク</t>
    </rPh>
    <rPh sb="9" eb="11">
      <t>カイシュウ</t>
    </rPh>
    <phoneticPr fontId="2"/>
  </si>
  <si>
    <t>回数：</t>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</si>
  <si>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</si>
  <si>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C25</t>
  </si>
  <si>
    <t>服薬状況の確認</t>
    <rPh sb="0" eb="2">
      <t>フクヤク</t>
    </rPh>
    <rPh sb="2" eb="4">
      <t>ジョウキョウ</t>
    </rPh>
    <rPh sb="5" eb="7">
      <t>カクニン</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</si>
  <si>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</si>
  <si>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D　書類作成・その他</t>
    <rPh sb="2" eb="4">
      <t>ショルイ</t>
    </rPh>
    <rPh sb="4" eb="6">
      <t>サクセイ</t>
    </rPh>
    <rPh sb="9" eb="10">
      <t>タ</t>
    </rPh>
    <phoneticPr fontId="2"/>
  </si>
  <si>
    <t>D1</t>
    <phoneticPr fontId="2"/>
  </si>
  <si>
    <t>症例報告書の作成</t>
    <rPh sb="0" eb="2">
      <t>ショウレイ</t>
    </rPh>
    <rPh sb="2" eb="5">
      <t>ホウコクショ</t>
    </rPh>
    <rPh sb="6" eb="8">
      <t>サクセイ</t>
    </rPh>
    <phoneticPr fontId="2"/>
  </si>
  <si>
    <t>分冊数：</t>
    <rPh sb="0" eb="2">
      <t>ブンサツ</t>
    </rPh>
    <rPh sb="2" eb="3">
      <t>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</si>
  <si>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</si>
  <si>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D2</t>
    <phoneticPr fontId="2"/>
  </si>
  <si>
    <t>症例報告書の保管</t>
    <rPh sb="0" eb="2">
      <t>ショウレイ</t>
    </rPh>
    <rPh sb="2" eb="5">
      <t>ホウコクショ</t>
    </rPh>
    <rPh sb="6" eb="8">
      <t>ホカン</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</si>
  <si>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</si>
  <si>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D3</t>
  </si>
  <si>
    <t>SAE報告書の作成</t>
    <rPh sb="3" eb="5">
      <t>ホウコク</t>
    </rPh>
    <rPh sb="5" eb="6">
      <t>ショ</t>
    </rPh>
    <rPh sb="7" eb="9">
      <t>サクセイ</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</si>
  <si>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</si>
  <si>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D4</t>
  </si>
  <si>
    <t>SAE報告書の提出</t>
    <rPh sb="3" eb="5">
      <t>ホウコク</t>
    </rPh>
    <rPh sb="5" eb="6">
      <t>ショ</t>
    </rPh>
    <rPh sb="7" eb="9">
      <t>テイシュツ</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</si>
  <si>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</si>
  <si>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D5</t>
  </si>
  <si>
    <t>他院への通知文書の作成</t>
    <rPh sb="0" eb="2">
      <t>タイン</t>
    </rPh>
    <rPh sb="4" eb="6">
      <t>ツウチ</t>
    </rPh>
    <rPh sb="6" eb="8">
      <t>ブンショ</t>
    </rPh>
    <rPh sb="9" eb="11">
      <t>サクセイ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</si>
  <si>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</si>
  <si>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D6</t>
  </si>
  <si>
    <t>他院への通知文書の送付</t>
    <rPh sb="0" eb="2">
      <t>タイン</t>
    </rPh>
    <rPh sb="4" eb="6">
      <t>ツウチ</t>
    </rPh>
    <rPh sb="6" eb="8">
      <t>ブンショ</t>
    </rPh>
    <rPh sb="9" eb="11">
      <t>ソウフ</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</si>
  <si>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</si>
  <si>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D7</t>
  </si>
  <si>
    <t>実施状況報告書の作成</t>
    <rPh sb="0" eb="2">
      <t>ジッシ</t>
    </rPh>
    <rPh sb="2" eb="4">
      <t>ジョウキョウ</t>
    </rPh>
    <rPh sb="4" eb="6">
      <t>ホウコク</t>
    </rPh>
    <rPh sb="6" eb="7">
      <t>ショ</t>
    </rPh>
    <rPh sb="8" eb="10">
      <t>サクセイ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</si>
  <si>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</si>
  <si>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D8</t>
  </si>
  <si>
    <t>実施状況報告書の提出</t>
    <rPh sb="0" eb="2">
      <t>ジッシ</t>
    </rPh>
    <rPh sb="2" eb="4">
      <t>ジョウキョウ</t>
    </rPh>
    <rPh sb="4" eb="6">
      <t>ホウコク</t>
    </rPh>
    <rPh sb="6" eb="7">
      <t>ショ</t>
    </rPh>
    <rPh sb="8" eb="10">
      <t>テイシュツ</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</si>
  <si>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</si>
  <si>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D9</t>
  </si>
  <si>
    <t>終了報告書の作成</t>
    <rPh sb="0" eb="2">
      <t>シュウリョウ</t>
    </rPh>
    <rPh sb="2" eb="4">
      <t>ホウコク</t>
    </rPh>
    <rPh sb="4" eb="5">
      <t>ショ</t>
    </rPh>
    <rPh sb="6" eb="8">
      <t>サクセイ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</si>
  <si>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</si>
  <si>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D10</t>
  </si>
  <si>
    <t>終了報告書の提出</t>
    <rPh sb="0" eb="2">
      <t>シュウリョウ</t>
    </rPh>
    <rPh sb="2" eb="4">
      <t>ホウコク</t>
    </rPh>
    <rPh sb="4" eb="5">
      <t>ショ</t>
    </rPh>
    <rPh sb="6" eb="8">
      <t>テイシュツ</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</si>
  <si>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</si>
  <si>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D11</t>
  </si>
  <si>
    <t>主施設との連絡調整</t>
    <rPh sb="0" eb="1">
      <t>シュ</t>
    </rPh>
    <rPh sb="1" eb="3">
      <t>シセツ</t>
    </rPh>
    <rPh sb="5" eb="7">
      <t>レンラク</t>
    </rPh>
    <rPh sb="7" eb="9">
      <t>チョウセイ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</si>
  <si>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</si>
  <si>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D12</t>
  </si>
  <si>
    <t>他の参加施設との連絡調整</t>
    <rPh sb="0" eb="1">
      <t>タ</t>
    </rPh>
    <rPh sb="2" eb="4">
      <t>サンカ</t>
    </rPh>
    <rPh sb="4" eb="6">
      <t>シセツ</t>
    </rPh>
    <rPh sb="8" eb="10">
      <t>レンラク</t>
    </rPh>
    <rPh sb="10" eb="12">
      <t>チョウセイ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</si>
  <si>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</si>
  <si>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D13</t>
  </si>
  <si>
    <t>各種記録の保管</t>
    <rPh sb="0" eb="2">
      <t>カクシュ</t>
    </rPh>
    <rPh sb="2" eb="4">
      <t>キロク</t>
    </rPh>
    <rPh sb="5" eb="7">
      <t>ホカン</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</si>
  <si>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</si>
  <si>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D14</t>
  </si>
  <si>
    <t>CRCを対象としたトレーニング</t>
    <rPh sb="4" eb="6">
      <t>タイショウ</t>
    </rPh>
    <phoneticPr fontId="2"/>
  </si>
  <si>
    <t>あり</t>
  </si>
  <si>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</si>
  <si>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E　治験薬管理関係</t>
    <rPh sb="2" eb="5">
      <t>チケンヤク</t>
    </rPh>
    <rPh sb="5" eb="7">
      <t>カンリ</t>
    </rPh>
    <rPh sb="7" eb="9">
      <t>カンケイ</t>
    </rPh>
    <phoneticPr fontId="2"/>
  </si>
  <si>
    <t>E1</t>
    <phoneticPr fontId="2"/>
  </si>
  <si>
    <t>治験薬の剤型</t>
  </si>
  <si>
    <t>内服剤</t>
    <rPh sb="2" eb="3">
      <t>ザイ</t>
    </rPh>
    <phoneticPr fontId="2"/>
  </si>
  <si>
    <t>外用剤</t>
    <rPh sb="2" eb="3">
      <t>ザイ</t>
    </rPh>
    <phoneticPr fontId="2"/>
  </si>
  <si>
    <t>注射剤</t>
    <rPh sb="2" eb="3">
      <t>ザイ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</si>
  <si>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</si>
  <si>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E2</t>
    <phoneticPr fontId="2"/>
  </si>
  <si>
    <t>非盲検担当者の設置</t>
    <rPh sb="0" eb="1">
      <t>ヒ</t>
    </rPh>
    <rPh sb="1" eb="3">
      <t>モウケン</t>
    </rPh>
    <rPh sb="3" eb="6">
      <t>タントウシャ</t>
    </rPh>
    <rPh sb="7" eb="9">
      <t>セッチ</t>
    </rPh>
    <phoneticPr fontId="2"/>
  </si>
  <si>
    <t>あり</t>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</si>
  <si>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</si>
  <si>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E3</t>
    <phoneticPr fontId="2"/>
  </si>
  <si>
    <t>調剤及び出庫回数</t>
  </si>
  <si>
    <t>回数：</t>
  </si>
  <si>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</si>
  <si>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E4</t>
  </si>
  <si>
    <t>調製の有無</t>
    <phoneticPr fontId="2"/>
  </si>
  <si>
    <t>抗がん剤</t>
    <rPh sb="0" eb="1">
      <t>コウ</t>
    </rPh>
    <rPh sb="3" eb="4">
      <t>ザイ</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</si>
  <si>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</si>
  <si>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E5</t>
  </si>
  <si>
    <t>保存条件</t>
    <rPh sb="2" eb="4">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</si>
  <si>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</si>
  <si>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</si>
  <si>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</si>
  <si>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</si>
  <si>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E6</t>
  </si>
  <si>
    <t>特殊説明文書等の添付</t>
  </si>
  <si>
    <t>有</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</si>
  <si>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</si>
  <si>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E7</t>
  </si>
  <si>
    <t>治験薬の規制種目</t>
    <rPh sb="4" eb="6">
      <t>キセイ</t>
    </rPh>
    <phoneticPr fontId="2"/>
  </si>
  <si>
    <t>毒・劇薬</t>
    <phoneticPr fontId="2"/>
  </si>
  <si>
    <t>向精神薬</t>
    <phoneticPr fontId="2"/>
  </si>
  <si>
    <t>放射性医薬品・麻薬</t>
    <rPh sb="0" eb="3">
      <t>ホウシャセイ</t>
    </rPh>
    <rPh sb="3" eb="6">
      <t>イヤクヒン</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</si>
  <si>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</si>
  <si>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E8</t>
  </si>
  <si>
    <t>使用済み容器の回収</t>
    <rPh sb="0" eb="2">
      <t>シヨウ</t>
    </rPh>
    <rPh sb="2" eb="3">
      <t>ズ</t>
    </rPh>
    <rPh sb="4" eb="6">
      <t>ヨウキ</t>
    </rPh>
    <rPh sb="7" eb="9">
      <t>カイシュウ</t>
    </rPh>
    <phoneticPr fontId="2"/>
  </si>
  <si>
    <t>有</t>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</si>
  <si>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</si>
  <si>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E9</t>
  </si>
  <si>
    <t>治験薬の他に管理が必要な薬剤</t>
    <rPh sb="0" eb="3">
      <t>チケンヤク</t>
    </rPh>
    <rPh sb="4" eb="5">
      <t>ホカ</t>
    </rPh>
    <rPh sb="6" eb="8">
      <t>カンリ</t>
    </rPh>
    <rPh sb="9" eb="11">
      <t>ヒツヨウ</t>
    </rPh>
    <rPh sb="12" eb="14">
      <t>ヤクザイ</t>
    </rPh>
    <phoneticPr fontId="2"/>
  </si>
  <si>
    <t>×</t>
    <phoneticPr fontId="2"/>
  </si>
  <si>
    <t>種類数：</t>
    <rPh sb="0" eb="2">
      <t>シュルイ</t>
    </rPh>
    <rPh sb="2" eb="3">
      <t>スウ</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</si>
  <si>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</si>
  <si>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E10</t>
  </si>
  <si>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</si>
  <si>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</si>
  <si>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</si>
  <si>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E11</t>
  </si>
  <si>
    <t>治験薬規格数</t>
    <phoneticPr fontId="2"/>
  </si>
  <si>
    <t>規格数：</t>
    <rPh sb="0" eb="2">
      <t>キカク</t>
    </rPh>
    <rPh sb="2" eb="3">
      <t>スウ</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</si>
  <si>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</si>
  <si>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E12</t>
  </si>
  <si>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</si>
  <si>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あり</t>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</si>
  <si>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</si>
  <si>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E13</t>
  </si>
  <si>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</si>
  <si>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</si>
  <si>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</si>
  <si>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ヶ月</t>
    <rPh sb="1" eb="2">
      <t>ゲツ</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</si>
  <si>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</si>
  <si>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合計ポイント数</t>
    <phoneticPr fontId="2"/>
  </si>
  <si>
    <t>A×C + B + D =</t>
    <phoneticPr fontId="2"/>
  </si>
  <si>
    <t>A×E =</t>
    <phoneticPr fontId="2"/>
  </si>
  <si>
    <t>●</t>
    <phoneticPr fontId="2"/>
  </si>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</sst>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
      <sz val="12"/>
      <name val="ＭＳ Ｐゴシック"/>
      <family val="2"/>
      <charset val="128"/>
      <scheme val="minor"/>
    </font>
    <font>
      <sz val="9"/>
      <name val="ＭＳ Ｐゴシック"/>
      <family val="2"/>
      <charset val="128"/>
      <scheme val="minor"/>
    </font>
    <font>
      <sz val="9"/>
      <color theme="1"/>
      <name val="ＭＳ Ｐゴシック"/>
      <family val="3"/>
      <charset val="128"/>
      <scheme val="minor"/>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0" fillId="0" borderId="0" xfId="0" applyBorder="1">
      <alignment vertical="center"/>
    </xf>
    <xf numFmtId="38" fontId="0" fillId="0" borderId="0" xfId="1" applyFont="1">
      <alignment vertical="center"/>
    </xf>
    <xf numFmtId="0" fontId="8" fillId="0" borderId="0" xfId="0" applyFont="1" applyFill="1" applyAlignment="1">
      <alignment horizontal="right" vertical="center"/>
    </xf>
    <xf numFmtId="0" fontId="0" fillId="0" borderId="0" xfId="0" applyFill="1">
      <alignment vertical="center"/>
    </xf>
    <xf numFmtId="0" fontId="0" fillId="0" borderId="0" xfId="0" applyFill="1" applyBorder="1">
      <alignment vertical="center"/>
    </xf>
    <xf numFmtId="0" fontId="0" fillId="0" borderId="0" xfId="0" applyAlignment="1" applyProtection="1">
      <alignment horizontal="center" vertical="center"/>
    </xf>
    <xf numFmtId="0" fontId="0" fillId="0" borderId="0" xfId="0" applyFill="1" applyProtection="1">
      <alignment vertical="center"/>
    </xf>
    <xf numFmtId="0" fontId="6" fillId="3" borderId="4"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13" fillId="0" borderId="0" xfId="0" applyFont="1">
      <alignment vertical="center"/>
    </xf>
    <xf numFmtId="0" fontId="0" fillId="0" borderId="2" xfId="0" applyFont="1" applyFill="1" applyBorder="1" applyAlignment="1">
      <alignment vertical="center"/>
    </xf>
    <xf numFmtId="0" fontId="14" fillId="0" borderId="0" xfId="0" applyFont="1">
      <alignment vertical="center"/>
    </xf>
    <xf numFmtId="0" fontId="15" fillId="0" borderId="0" xfId="0" applyFont="1" applyBorder="1">
      <alignment vertical="center"/>
    </xf>
    <xf numFmtId="0" fontId="15" fillId="0" borderId="0" xfId="0" applyFont="1" applyFill="1">
      <alignment vertical="center"/>
    </xf>
    <xf numFmtId="0" fontId="15" fillId="0" borderId="0" xfId="0" applyFont="1" applyFill="1" applyBorder="1">
      <alignment vertical="center"/>
    </xf>
    <xf numFmtId="9" fontId="0" fillId="0" borderId="0" xfId="4" applyFont="1">
      <alignment vertical="center"/>
    </xf>
    <xf numFmtId="0" fontId="11" fillId="0" borderId="0" xfId="0"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6" fontId="0" fillId="0" borderId="0" xfId="0" applyNumberFormat="1" applyFill="1" applyAlignment="1">
      <alignment vertical="center"/>
    </xf>
    <xf numFmtId="0" fontId="0" fillId="0" borderId="0" xfId="0" applyFill="1" applyAlignment="1">
      <alignment vertical="center"/>
    </xf>
    <xf numFmtId="0" fontId="17" fillId="0" borderId="0" xfId="0" applyFont="1" applyFill="1">
      <alignment vertical="center"/>
    </xf>
    <xf numFmtId="0" fontId="18"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38" fontId="8" fillId="0" borderId="7" xfId="0" applyNumberFormat="1" applyFont="1" applyFill="1" applyBorder="1" applyAlignment="1">
      <alignment vertical="center"/>
    </xf>
    <xf numFmtId="6" fontId="8" fillId="0" borderId="7" xfId="0" applyNumberFormat="1" applyFont="1" applyFill="1" applyBorder="1" applyAlignment="1">
      <alignment vertical="center"/>
    </xf>
    <xf numFmtId="0" fontId="0" fillId="0" borderId="0" xfId="0" applyFont="1">
      <alignment vertical="center"/>
    </xf>
    <xf numFmtId="0" fontId="16" fillId="0" borderId="0" xfId="0" applyFont="1" applyFill="1">
      <alignment vertical="center"/>
    </xf>
    <xf numFmtId="0" fontId="21" fillId="0" borderId="0" xfId="0" applyFont="1" applyFill="1" applyAlignment="1">
      <alignment horizontal="right" vertical="center"/>
    </xf>
    <xf numFmtId="0" fontId="16" fillId="0" borderId="0" xfId="0" applyFont="1">
      <alignment vertical="center"/>
    </xf>
    <xf numFmtId="0" fontId="16"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6" fontId="0" fillId="0" borderId="0" xfId="3" applyFont="1" applyBorder="1">
      <alignment vertical="center"/>
    </xf>
    <xf numFmtId="6" fontId="0" fillId="0" borderId="0" xfId="0" applyNumberFormat="1" applyBorder="1">
      <alignment vertical="center"/>
    </xf>
    <xf numFmtId="0" fontId="0" fillId="0" borderId="2" xfId="0" applyFill="1" applyBorder="1" applyAlignment="1">
      <alignment vertical="center" wrapText="1"/>
    </xf>
    <xf numFmtId="0" fontId="0" fillId="3" borderId="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0" fillId="2" borderId="2" xfId="0" applyFill="1" applyBorder="1" applyAlignment="1">
      <alignment vertical="center" wrapText="1"/>
    </xf>
    <xf numFmtId="0" fontId="12" fillId="0" borderId="0" xfId="0" applyFont="1">
      <alignment vertical="center"/>
    </xf>
    <xf numFmtId="0" fontId="0" fillId="0" borderId="2" xfId="0" applyFill="1" applyBorder="1" applyAlignment="1">
      <alignment vertical="center"/>
    </xf>
    <xf numFmtId="0" fontId="0" fillId="3" borderId="3" xfId="0" applyFill="1" applyBorder="1" applyAlignment="1" applyProtection="1">
      <alignment horizontal="center" vertical="center" wrapText="1"/>
      <protection locked="0"/>
    </xf>
    <xf numFmtId="6" fontId="8" fillId="0" borderId="0" xfId="3" applyFont="1" applyFill="1" applyBorder="1" applyAlignment="1">
      <alignment vertical="center"/>
    </xf>
    <xf numFmtId="6" fontId="22" fillId="0" borderId="0" xfId="3" applyFont="1" applyFill="1" applyBorder="1" applyAlignment="1">
      <alignment vertical="center"/>
    </xf>
    <xf numFmtId="0" fontId="12" fillId="0" borderId="0" xfId="0" applyFont="1" applyFill="1" applyBorder="1">
      <alignment vertical="center"/>
    </xf>
    <xf numFmtId="6" fontId="23" fillId="0" borderId="0" xfId="3" applyFont="1" applyFill="1" applyBorder="1" applyAlignment="1">
      <alignment vertical="center"/>
    </xf>
    <xf numFmtId="0" fontId="17" fillId="0" borderId="0" xfId="0" applyFont="1" applyFill="1" applyBorder="1">
      <alignment vertical="center"/>
    </xf>
    <xf numFmtId="6" fontId="8" fillId="0" borderId="0" xfId="0" applyNumberFormat="1" applyFont="1" applyFill="1" applyBorder="1" applyAlignment="1">
      <alignment vertical="center"/>
    </xf>
    <xf numFmtId="0" fontId="8" fillId="0" borderId="0" xfId="0" applyFont="1" applyFill="1" applyBorder="1" applyAlignment="1">
      <alignment horizontal="right" vertical="center"/>
    </xf>
    <xf numFmtId="6" fontId="8" fillId="0" borderId="0" xfId="3" applyFont="1" applyFill="1" applyBorder="1" applyAlignment="1">
      <alignment horizontal="center" vertical="center"/>
    </xf>
    <xf numFmtId="6" fontId="22" fillId="0" borderId="0" xfId="3" applyFont="1" applyFill="1" applyBorder="1" applyAlignment="1">
      <alignment horizontal="center" vertical="center"/>
    </xf>
    <xf numFmtId="6" fontId="23" fillId="0" borderId="0" xfId="3" applyFont="1" applyFill="1" applyBorder="1" applyAlignment="1">
      <alignment horizontal="center" vertical="center"/>
    </xf>
    <xf numFmtId="38" fontId="8" fillId="0" borderId="0" xfId="0" applyNumberFormat="1" applyFont="1" applyFill="1" applyBorder="1" applyAlignment="1">
      <alignment vertical="center"/>
    </xf>
    <xf numFmtId="0" fontId="18" fillId="0" borderId="0" xfId="0" applyFont="1" applyBorder="1">
      <alignment vertical="center"/>
    </xf>
    <xf numFmtId="0" fontId="16" fillId="0" borderId="0" xfId="0" applyFont="1" applyFill="1" applyBorder="1" applyAlignment="1">
      <alignment vertical="center"/>
    </xf>
    <xf numFmtId="6" fontId="10" fillId="2" borderId="0" xfId="3" applyFont="1" applyFill="1" applyBorder="1" applyAlignment="1">
      <alignment vertical="center"/>
    </xf>
    <xf numFmtId="177" fontId="10" fillId="2" borderId="0" xfId="0" applyNumberFormat="1" applyFont="1" applyFill="1" applyBorder="1" applyAlignment="1">
      <alignment vertical="center"/>
    </xf>
    <xf numFmtId="179" fontId="8" fillId="2" borderId="0" xfId="0" applyNumberFormat="1" applyFont="1" applyFill="1" applyBorder="1" applyAlignment="1">
      <alignment vertical="center"/>
    </xf>
    <xf numFmtId="0" fontId="0" fillId="0" borderId="0" xfId="0" applyFill="1" applyAlignment="1">
      <alignment horizontal="left" vertical="center" indent="1"/>
    </xf>
    <xf numFmtId="0" fontId="11" fillId="0" borderId="0" xfId="0" applyFont="1" applyAlignment="1" applyProtection="1">
      <alignment vertical="top"/>
    </xf>
    <xf numFmtId="0" fontId="11" fillId="0" borderId="0" xfId="0" applyFont="1" applyFill="1">
      <alignment vertical="center"/>
    </xf>
    <xf numFmtId="0" fontId="10" fillId="0" borderId="0" xfId="0" applyFont="1" applyFill="1">
      <alignment vertical="center"/>
    </xf>
    <xf numFmtId="0" fontId="10" fillId="0" borderId="0" xfId="0" applyFont="1">
      <alignment vertical="center"/>
    </xf>
    <xf numFmtId="0" fontId="10" fillId="0" borderId="0" xfId="0" applyFont="1" applyAlignment="1">
      <alignment horizontal="left" vertical="center" indent="1"/>
    </xf>
    <xf numFmtId="0" fontId="3" fillId="0" borderId="2" xfId="2" applyFont="1" applyBorder="1" applyAlignment="1" applyProtection="1">
      <alignment horizontal="center" vertical="center"/>
    </xf>
    <xf numFmtId="0" fontId="0" fillId="0" borderId="0" xfId="0" applyAlignment="1">
      <alignment horizontal="left" vertical="center" wrapText="1"/>
    </xf>
    <xf numFmtId="3" fontId="8" fillId="2" borderId="1" xfId="0" applyNumberFormat="1" applyFont="1" applyFill="1" applyBorder="1" applyAlignment="1">
      <alignment horizontal="center" vertical="center"/>
    </xf>
    <xf numFmtId="0" fontId="0" fillId="0" borderId="0" xfId="0" applyFill="1" applyAlignment="1">
      <alignment horizontal="center" vertical="center"/>
    </xf>
    <xf numFmtId="0" fontId="0" fillId="0" borderId="2" xfId="0" applyFont="1" applyFill="1" applyBorder="1" applyAlignment="1">
      <alignment horizontal="center" vertical="center"/>
    </xf>
    <xf numFmtId="0" fontId="11" fillId="0" borderId="3" xfId="0" applyFont="1" applyFill="1" applyBorder="1" applyAlignment="1">
      <alignment horizontal="left" vertical="center"/>
    </xf>
    <xf numFmtId="0" fontId="10" fillId="0" borderId="3" xfId="0" applyFont="1" applyFill="1" applyBorder="1" applyAlignment="1">
      <alignment horizontal="left" vertical="center"/>
    </xf>
    <xf numFmtId="0" fontId="0" fillId="0" borderId="3" xfId="0"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0" fontId="0" fillId="0" borderId="3" xfId="0" applyFill="1" applyBorder="1" applyAlignment="1">
      <alignment horizontal="left" vertical="center"/>
    </xf>
    <xf numFmtId="0" fontId="7" fillId="0" borderId="3" xfId="0" applyFont="1" applyFill="1" applyBorder="1" applyAlignment="1">
      <alignment horizontal="left" vertical="center"/>
    </xf>
    <xf numFmtId="0" fontId="0" fillId="0" borderId="4" xfId="0" applyFill="1" applyBorder="1" applyAlignment="1">
      <alignment horizontal="left" vertical="center" indent="1"/>
    </xf>
    <xf numFmtId="0" fontId="0" fillId="0" borderId="2" xfId="0" applyFill="1" applyBorder="1" applyAlignment="1">
      <alignment horizontal="left" vertical="center" indent="1"/>
    </xf>
    <xf numFmtId="0" fontId="0" fillId="0" borderId="3" xfId="0" applyBorder="1" applyAlignment="1">
      <alignment horizontal="center" vertical="center" wrapText="1"/>
    </xf>
    <xf numFmtId="6" fontId="25" fillId="2" borderId="1" xfId="3" applyFont="1" applyFill="1" applyBorder="1" applyAlignment="1">
      <alignment horizontal="center" vertical="center"/>
    </xf>
    <xf numFmtId="176" fontId="0" fillId="0" borderId="1" xfId="0" applyNumberFormat="1" applyFill="1" applyBorder="1" applyAlignment="1">
      <alignment horizontal="center" vertical="center"/>
    </xf>
    <xf numFmtId="6" fontId="0" fillId="2" borderId="3" xfId="3" applyFont="1" applyFill="1" applyBorder="1" applyAlignment="1">
      <alignment horizontal="center" vertical="center"/>
    </xf>
    <xf numFmtId="178" fontId="0" fillId="2" borderId="2" xfId="0" applyNumberFormat="1" applyFont="1" applyFill="1" applyBorder="1" applyAlignment="1">
      <alignment horizontal="center" vertical="center"/>
    </xf>
    <xf numFmtId="6" fontId="0" fillId="3" borderId="2" xfId="3" applyFont="1" applyFill="1" applyBorder="1" applyAlignment="1">
      <alignment horizontal="center" vertical="center"/>
    </xf>
    <xf numFmtId="178" fontId="0" fillId="2" borderId="4" xfId="0" applyNumberFormat="1" applyFill="1" applyBorder="1" applyAlignment="1">
      <alignment horizontal="center" vertical="center" wrapText="1"/>
    </xf>
    <xf numFmtId="178" fontId="0" fillId="2"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6" fontId="8" fillId="2" borderId="1" xfId="3" applyFont="1" applyFill="1" applyBorder="1" applyAlignment="1">
      <alignment horizontal="center" vertical="center"/>
    </xf>
    <xf numFmtId="6" fontId="22" fillId="2" borderId="1" xfId="3" applyFont="1" applyFill="1" applyBorder="1" applyAlignment="1">
      <alignment horizontal="center" vertical="center"/>
    </xf>
    <xf numFmtId="6" fontId="19" fillId="2" borderId="1" xfId="3" applyFont="1" applyFill="1" applyBorder="1" applyAlignment="1">
      <alignment horizontal="center" vertical="center"/>
    </xf>
    <xf numFmtId="6"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6" fontId="26" fillId="2" borderId="1" xfId="3" applyFont="1" applyFill="1" applyBorder="1" applyAlignment="1">
      <alignment horizontal="center" vertical="center"/>
    </xf>
    <xf numFmtId="0" fontId="10" fillId="0" borderId="4" xfId="0" applyFont="1" applyFill="1" applyBorder="1" applyAlignment="1">
      <alignment horizontal="right" vertical="center"/>
    </xf>
    <xf numFmtId="0" fontId="10" fillId="0" borderId="7" xfId="0" applyFont="1" applyFill="1" applyBorder="1" applyAlignment="1">
      <alignment horizontal="right" vertical="center"/>
    </xf>
    <xf numFmtId="0" fontId="10" fillId="3" borderId="2"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0" borderId="6" xfId="0" applyFont="1" applyFill="1" applyBorder="1" applyAlignment="1">
      <alignment horizontal="right" vertical="center"/>
    </xf>
    <xf numFmtId="9" fontId="10" fillId="3" borderId="3" xfId="0" applyNumberFormat="1" applyFont="1" applyFill="1" applyBorder="1" applyAlignment="1" applyProtection="1">
      <alignment horizontal="center" vertical="center"/>
      <protection locked="0"/>
    </xf>
    <xf numFmtId="6" fontId="10" fillId="3" borderId="3" xfId="0" applyNumberFormat="1" applyFont="1" applyFill="1" applyBorder="1" applyAlignment="1" applyProtection="1">
      <alignment horizontal="center" vertical="center"/>
      <protection locked="0"/>
    </xf>
    <xf numFmtId="6" fontId="10" fillId="3" borderId="4" xfId="0" applyNumberFormat="1" applyFont="1" applyFill="1" applyBorder="1" applyAlignment="1" applyProtection="1">
      <alignment horizontal="center" vertical="center"/>
      <protection locked="0"/>
    </xf>
    <xf numFmtId="6" fontId="10" fillId="2" borderId="3" xfId="3" applyFont="1" applyFill="1" applyBorder="1" applyAlignment="1">
      <alignment horizontal="center" vertical="center"/>
    </xf>
    <xf numFmtId="6" fontId="20" fillId="2" borderId="1" xfId="3" applyFont="1" applyFill="1" applyBorder="1" applyAlignment="1">
      <alignment horizontal="center" vertical="center"/>
    </xf>
    <xf numFmtId="0" fontId="0" fillId="0" borderId="3" xfId="0" applyBorder="1" applyAlignment="1">
      <alignment horizontal="center" vertical="center"/>
    </xf>
    <xf numFmtId="6" fontId="18" fillId="2" borderId="3" xfId="3" applyFont="1" applyFill="1" applyBorder="1" applyAlignment="1">
      <alignment horizontal="center" vertical="center"/>
    </xf>
    <xf numFmtId="0" fontId="0" fillId="0" borderId="4" xfId="0" applyFill="1" applyBorder="1" applyAlignment="1">
      <alignment horizontal="left" vertical="center" indent="2"/>
    </xf>
    <xf numFmtId="0" fontId="0" fillId="0" borderId="2" xfId="0" applyFill="1" applyBorder="1" applyAlignment="1">
      <alignment horizontal="left" vertical="center" indent="2"/>
    </xf>
    <xf numFmtId="0" fontId="10"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17" fillId="0" borderId="3" xfId="0" applyFont="1" applyFill="1" applyBorder="1" applyAlignment="1">
      <alignment horizontal="left" vertical="center" indent="1"/>
    </xf>
    <xf numFmtId="0" fontId="0" fillId="0" borderId="3" xfId="0" applyFill="1" applyBorder="1" applyAlignment="1">
      <alignment horizontal="left" vertical="center" indent="2"/>
    </xf>
    <xf numFmtId="177" fontId="10" fillId="2" borderId="0" xfId="0" applyNumberFormat="1" applyFont="1" applyFill="1" applyBorder="1" applyAlignment="1">
      <alignment horizontal="center" vertical="center"/>
    </xf>
    <xf numFmtId="0" fontId="0" fillId="0" borderId="3" xfId="0" applyFont="1" applyFill="1" applyBorder="1" applyAlignment="1">
      <alignment horizontal="left" vertical="center"/>
    </xf>
    <xf numFmtId="6" fontId="0" fillId="3" borderId="2" xfId="3" applyFont="1"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6" fontId="10" fillId="3" borderId="11" xfId="3" applyFont="1" applyFill="1" applyBorder="1" applyAlignment="1" applyProtection="1">
      <alignment horizontal="center" vertical="center"/>
      <protection locked="0"/>
    </xf>
    <xf numFmtId="6" fontId="10" fillId="3" borderId="6" xfId="3" applyFont="1" applyFill="1" applyBorder="1" applyAlignment="1" applyProtection="1">
      <alignment horizontal="center" vertical="center"/>
      <protection locked="0"/>
    </xf>
    <xf numFmtId="6" fontId="10" fillId="3" borderId="4" xfId="3" applyFont="1" applyFill="1" applyBorder="1" applyAlignment="1" applyProtection="1">
      <alignment horizontal="center" vertical="center"/>
      <protection locked="0"/>
    </xf>
    <xf numFmtId="6" fontId="10" fillId="3" borderId="2" xfId="3" applyFont="1" applyFill="1" applyBorder="1" applyAlignment="1" applyProtection="1">
      <alignment horizontal="center" vertical="center"/>
      <protection locked="0"/>
    </xf>
    <xf numFmtId="176" fontId="0" fillId="2" borderId="3" xfId="0" applyNumberFormat="1" applyFill="1" applyBorder="1" applyAlignment="1">
      <alignment horizontal="center" vertical="center"/>
    </xf>
    <xf numFmtId="6" fontId="0" fillId="2" borderId="1" xfId="3" applyFont="1" applyFill="1" applyBorder="1" applyAlignment="1">
      <alignment horizontal="center" vertical="center"/>
    </xf>
    <xf numFmtId="0" fontId="17" fillId="0" borderId="4" xfId="0" applyFont="1" applyFill="1" applyBorder="1" applyAlignment="1">
      <alignment horizontal="left" vertical="center" indent="1"/>
    </xf>
    <xf numFmtId="0" fontId="17" fillId="0" borderId="2" xfId="0" applyFont="1" applyFill="1" applyBorder="1" applyAlignment="1">
      <alignment horizontal="left" vertical="center" indent="1"/>
    </xf>
    <xf numFmtId="0" fontId="0" fillId="0" borderId="2" xfId="0" applyFont="1" applyFill="1" applyBorder="1" applyAlignment="1">
      <alignment horizontal="left" vertical="center"/>
    </xf>
    <xf numFmtId="0" fontId="11" fillId="0" borderId="4" xfId="0" applyFont="1" applyFill="1" applyBorder="1" applyAlignment="1">
      <alignment horizontal="left" vertical="center" indent="1"/>
    </xf>
    <xf numFmtId="0" fontId="10" fillId="0" borderId="2" xfId="0" applyFont="1" applyFill="1" applyBorder="1" applyAlignment="1">
      <alignment horizontal="left" vertical="center" indent="1"/>
    </xf>
    <xf numFmtId="0" fontId="0" fillId="0" borderId="4" xfId="0" applyFill="1" applyBorder="1" applyAlignment="1">
      <alignment horizontal="left" vertical="center"/>
    </xf>
    <xf numFmtId="0" fontId="0" fillId="0" borderId="2" xfId="0" applyFill="1" applyBorder="1" applyAlignment="1">
      <alignment horizontal="left" vertical="center"/>
    </xf>
    <xf numFmtId="6" fontId="10" fillId="2" borderId="0" xfId="3" applyFont="1" applyFill="1" applyBorder="1" applyAlignment="1">
      <alignment horizontal="center" vertical="center"/>
    </xf>
    <xf numFmtId="179" fontId="16" fillId="2" borderId="0" xfId="0" applyNumberFormat="1" applyFont="1" applyFill="1" applyBorder="1" applyAlignment="1">
      <alignment horizontal="center" vertical="center"/>
    </xf>
    <xf numFmtId="0" fontId="0" fillId="0" borderId="3" xfId="0" applyBorder="1" applyAlignment="1" applyProtection="1">
      <alignment horizontal="left" vertical="center"/>
    </xf>
    <xf numFmtId="0" fontId="4" fillId="0" borderId="0" xfId="2"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protection locked="0"/>
    </xf>
    <xf numFmtId="0" fontId="3" fillId="3" borderId="2" xfId="2" applyNumberFormat="1" applyFont="1" applyFill="1" applyBorder="1" applyAlignment="1" applyProtection="1">
      <alignment horizontal="center" vertical="center" wrapText="1"/>
      <protection locked="0"/>
    </xf>
    <xf numFmtId="0" fontId="3" fillId="3" borderId="5" xfId="2" applyNumberFormat="1" applyFont="1" applyFill="1" applyBorder="1" applyAlignment="1" applyProtection="1">
      <alignment horizontal="center" vertical="center" wrapText="1"/>
      <protection locked="0"/>
    </xf>
    <xf numFmtId="0" fontId="3" fillId="3" borderId="4" xfId="2" applyNumberFormat="1" applyFont="1" applyFill="1" applyBorder="1" applyAlignment="1" applyProtection="1">
      <alignment horizontal="center" vertical="center"/>
      <protection locked="0"/>
    </xf>
    <xf numFmtId="0" fontId="3" fillId="3" borderId="2" xfId="2" applyNumberFormat="1" applyFont="1" applyFill="1" applyBorder="1" applyAlignment="1" applyProtection="1">
      <alignment horizontal="center" vertical="center"/>
      <protection locked="0"/>
    </xf>
    <xf numFmtId="0" fontId="3" fillId="3"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9" fillId="3" borderId="4" xfId="2" applyNumberFormat="1" applyFont="1" applyFill="1" applyBorder="1" applyAlignment="1" applyProtection="1">
      <alignment horizontal="left" vertical="center" wrapText="1"/>
      <protection locked="0"/>
    </xf>
    <xf numFmtId="0" fontId="9" fillId="3" borderId="2" xfId="2" applyNumberFormat="1" applyFont="1" applyFill="1" applyBorder="1" applyAlignment="1" applyProtection="1">
      <alignment horizontal="left" vertical="center" wrapText="1"/>
      <protection locked="0"/>
    </xf>
    <xf numFmtId="0" fontId="9" fillId="3"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0" fillId="3" borderId="2" xfId="0" applyFill="1" applyBorder="1" applyAlignment="1" applyProtection="1">
      <alignment horizontal="left" vertical="center"/>
    </xf>
    <xf numFmtId="0" fontId="0" fillId="3" borderId="5" xfId="0"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0" fillId="3" borderId="5" xfId="0" applyFont="1" applyFill="1" applyBorder="1" applyAlignment="1" applyProtection="1">
      <alignment horizontal="center" vertical="center"/>
      <protection locked="0"/>
    </xf>
    <xf numFmtId="0" fontId="0" fillId="0" borderId="5"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10"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6" fontId="0" fillId="2" borderId="3" xfId="3" applyNumberFormat="1" applyFont="1" applyFill="1" applyBorder="1" applyAlignment="1">
      <alignment horizontal="center" vertical="center"/>
    </xf>
    <xf numFmtId="6" fontId="13" fillId="2" borderId="3" xfId="3" applyFont="1" applyFill="1" applyBorder="1" applyAlignment="1">
      <alignment horizontal="center" vertical="center"/>
    </xf>
    <xf numFmtId="0" fontId="0" fillId="0" borderId="3" xfId="0" applyFill="1" applyBorder="1" applyAlignment="1">
      <alignment horizontal="center" vertical="center"/>
    </xf>
    <xf numFmtId="0" fontId="11" fillId="0" borderId="0" xfId="0" applyFont="1" applyProtection="1">
      <alignment vertical="center"/>
    </xf>
    <xf numFmtId="0" fontId="27" fillId="0" borderId="0" xfId="0" applyFont="1" applyAlignment="1" applyProtection="1">
      <alignment vertical="top"/>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11" fillId="0" borderId="0" xfId="0" applyFont="1" applyBorder="1" applyProtection="1">
      <alignment vertical="center"/>
    </xf>
    <xf numFmtId="0" fontId="28" fillId="0" borderId="0" xfId="0" applyFont="1" applyAlignment="1" applyProtection="1">
      <alignment vertical="top"/>
    </xf>
    <xf numFmtId="0" fontId="6" fillId="0" borderId="4" xfId="0" applyFont="1" applyBorder="1" applyAlignment="1" applyProtection="1">
      <alignment horizontal="left" vertical="center"/>
      <protection locked="0"/>
    </xf>
    <xf numFmtId="0" fontId="0" fillId="0" borderId="2" xfId="0" applyBorder="1" applyAlignment="1" applyProtection="1">
      <alignment horizontal="left" vertical="center"/>
    </xf>
    <xf numFmtId="0" fontId="0" fillId="0" borderId="2" xfId="0" applyBorder="1" applyProtection="1">
      <alignment vertical="center"/>
    </xf>
    <xf numFmtId="0" fontId="6" fillId="0" borderId="2" xfId="0" applyFont="1" applyBorder="1" applyAlignment="1" applyProtection="1">
      <alignment horizontal="left" vertical="center"/>
      <protection locked="0"/>
    </xf>
    <xf numFmtId="0" fontId="0" fillId="0" borderId="5" xfId="0" applyBorder="1" applyAlignment="1" applyProtection="1">
      <alignment horizontal="left" vertical="center"/>
    </xf>
    <xf numFmtId="0" fontId="0" fillId="0" borderId="0" xfId="0" applyBorder="1" applyAlignment="1" applyProtection="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left" vertical="center" wrapText="1"/>
      <protection locked="0"/>
    </xf>
    <xf numFmtId="0" fontId="6" fillId="0" borderId="5"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3" fillId="0" borderId="1" xfId="2" applyFont="1" applyBorder="1" applyAlignment="1" applyProtection="1">
      <alignment horizontal="left" vertical="center" wrapText="1"/>
    </xf>
    <xf numFmtId="0" fontId="3" fillId="2" borderId="4" xfId="2" applyNumberFormat="1" applyFont="1" applyFill="1" applyBorder="1" applyAlignment="1" applyProtection="1">
      <alignment horizontal="center" vertical="center" wrapText="1"/>
    </xf>
    <xf numFmtId="0" fontId="3" fillId="2" borderId="2" xfId="2" applyNumberFormat="1" applyFont="1" applyFill="1" applyBorder="1" applyAlignment="1" applyProtection="1">
      <alignment horizontal="center" vertical="center" wrapText="1"/>
    </xf>
    <xf numFmtId="0" fontId="3" fillId="2" borderId="5" xfId="2" applyNumberFormat="1" applyFont="1" applyFill="1" applyBorder="1" applyAlignment="1" applyProtection="1">
      <alignment horizontal="center" vertical="center" wrapText="1"/>
    </xf>
    <xf numFmtId="0" fontId="3" fillId="2" borderId="4"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0" fontId="3" fillId="2" borderId="5" xfId="2" applyNumberFormat="1" applyFont="1" applyFill="1" applyBorder="1" applyAlignment="1" applyProtection="1">
      <alignment horizontal="center" vertical="center"/>
    </xf>
    <xf numFmtId="0" fontId="9" fillId="2" borderId="4" xfId="2" applyNumberFormat="1" applyFont="1" applyFill="1" applyBorder="1" applyAlignment="1" applyProtection="1">
      <alignment horizontal="left" vertical="center" wrapText="1"/>
    </xf>
    <xf numFmtId="0" fontId="9" fillId="2" borderId="2" xfId="2" applyNumberFormat="1" applyFont="1" applyFill="1" applyBorder="1" applyAlignment="1" applyProtection="1">
      <alignment horizontal="left" vertical="center" wrapText="1"/>
    </xf>
    <xf numFmtId="0" fontId="9" fillId="2" borderId="5" xfId="2" applyNumberFormat="1" applyFont="1" applyFill="1" applyBorder="1" applyAlignment="1" applyProtection="1">
      <alignment horizontal="left" vertical="center" wrapText="1"/>
    </xf>
    <xf numFmtId="0" fontId="9" fillId="0" borderId="1"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29" fillId="0" borderId="1" xfId="2" applyFont="1" applyBorder="1" applyAlignment="1" applyProtection="1">
      <alignment horizontal="left"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0" fillId="0" borderId="3" xfId="2" applyFont="1" applyBorder="1" applyAlignment="1" applyProtection="1">
      <alignment horizontal="center" vertical="center" textRotation="255"/>
    </xf>
    <xf numFmtId="0" fontId="3" fillId="0" borderId="12"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3" fillId="0" borderId="14" xfId="2" applyFont="1" applyBorder="1" applyAlignment="1" applyProtection="1">
      <alignment horizontal="center" vertical="center"/>
    </xf>
    <xf numFmtId="0" fontId="3" fillId="0" borderId="15"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0" fillId="0" borderId="17" xfId="2" applyFont="1" applyBorder="1" applyAlignment="1" applyProtection="1">
      <alignment horizontal="center" vertical="center" textRotation="255"/>
    </xf>
    <xf numFmtId="0" fontId="30" fillId="0" borderId="15" xfId="2" applyFont="1" applyBorder="1" applyAlignment="1" applyProtection="1">
      <alignment horizontal="center" vertical="center" textRotation="255"/>
    </xf>
    <xf numFmtId="0" fontId="3" fillId="0" borderId="14"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5" xfId="2" applyFont="1" applyBorder="1" applyAlignment="1" applyProtection="1">
      <alignment horizontal="center" vertical="center"/>
    </xf>
    <xf numFmtId="0" fontId="5" fillId="0" borderId="18" xfId="2" applyFont="1" applyBorder="1" applyAlignment="1" applyProtection="1">
      <alignment horizontal="center" vertical="center" wrapText="1"/>
    </xf>
    <xf numFmtId="0" fontId="3" fillId="0" borderId="0" xfId="2" applyFont="1" applyBorder="1" applyAlignment="1" applyProtection="1">
      <alignment horizontal="left" vertical="center"/>
    </xf>
    <xf numFmtId="0" fontId="3" fillId="0" borderId="19" xfId="2" applyFont="1" applyBorder="1" applyAlignment="1" applyProtection="1">
      <alignment horizontal="center" vertical="center" textRotation="255"/>
    </xf>
    <xf numFmtId="0" fontId="9" fillId="0" borderId="19" xfId="2" applyFont="1" applyBorder="1" applyAlignment="1" applyProtection="1">
      <alignment horizontal="center" vertical="center" wrapText="1"/>
    </xf>
    <xf numFmtId="0" fontId="3" fillId="0" borderId="19" xfId="2" applyFont="1" applyBorder="1" applyAlignment="1" applyProtection="1">
      <alignment horizontal="left" vertical="center" wrapText="1"/>
    </xf>
    <xf numFmtId="0" fontId="3" fillId="0" borderId="19"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protection locked="0"/>
    </xf>
    <xf numFmtId="0" fontId="3" fillId="4" borderId="21" xfId="2" applyFont="1" applyFill="1" applyBorder="1" applyAlignment="1" applyProtection="1">
      <alignment horizontal="center" vertical="center" wrapText="1"/>
    </xf>
    <xf numFmtId="0" fontId="3" fillId="4" borderId="22"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0" borderId="3" xfId="2" applyFont="1" applyBorder="1" applyAlignment="1" applyProtection="1">
      <alignment vertical="center"/>
    </xf>
    <xf numFmtId="0" fontId="3" fillId="0" borderId="3" xfId="2" applyFont="1" applyBorder="1" applyAlignment="1" applyProtection="1">
      <alignment horizontal="center" vertical="center" textRotation="255"/>
    </xf>
    <xf numFmtId="0" fontId="9" fillId="0" borderId="3" xfId="2" applyFont="1" applyBorder="1" applyAlignment="1" applyProtection="1">
      <alignment horizontal="center" vertical="center" wrapText="1"/>
    </xf>
    <xf numFmtId="0" fontId="3" fillId="0" borderId="3"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3" borderId="23" xfId="2" applyFont="1" applyFill="1" applyBorder="1" applyAlignment="1" applyProtection="1">
      <alignment horizontal="center" vertical="center" wrapText="1"/>
      <protection locked="0"/>
    </xf>
    <xf numFmtId="0" fontId="3" fillId="4" borderId="24" xfId="2" applyFont="1" applyFill="1" applyBorder="1" applyAlignment="1" applyProtection="1">
      <alignment horizontal="center" vertical="center" wrapText="1"/>
    </xf>
    <xf numFmtId="0" fontId="3" fillId="4" borderId="25" xfId="2" applyFont="1" applyFill="1" applyBorder="1" applyAlignment="1" applyProtection="1">
      <alignment horizontal="center" vertical="center" wrapText="1"/>
    </xf>
    <xf numFmtId="0" fontId="3" fillId="4" borderId="26" xfId="2" applyFont="1" applyFill="1" applyBorder="1" applyAlignment="1" applyProtection="1">
      <alignment horizontal="center" vertical="center" wrapText="1"/>
    </xf>
    <xf numFmtId="0" fontId="3" fillId="4" borderId="27" xfId="2" applyFont="1" applyFill="1" applyBorder="1" applyAlignment="1" applyProtection="1">
      <alignment horizontal="center" vertical="center" wrapText="1"/>
    </xf>
    <xf numFmtId="0" fontId="3" fillId="4" borderId="28" xfId="2" applyFont="1" applyFill="1" applyBorder="1" applyAlignment="1" applyProtection="1">
      <alignment horizontal="center" vertical="center" wrapText="1"/>
    </xf>
    <xf numFmtId="0" fontId="3" fillId="2" borderId="3" xfId="2" applyFont="1" applyFill="1" applyBorder="1" applyAlignment="1" applyProtection="1">
      <alignment horizontal="center" vertical="center"/>
    </xf>
    <xf numFmtId="0" fontId="9" fillId="0" borderId="3" xfId="2" applyFont="1" applyBorder="1" applyAlignment="1" applyProtection="1">
      <alignment vertical="center" wrapText="1"/>
    </xf>
    <xf numFmtId="0" fontId="3" fillId="0" borderId="3" xfId="2" applyFont="1" applyBorder="1" applyAlignment="1" applyProtection="1">
      <alignment vertical="center" wrapText="1"/>
    </xf>
    <xf numFmtId="0" fontId="29" fillId="0" borderId="3" xfId="2" applyFont="1" applyBorder="1" applyAlignment="1" applyProtection="1">
      <alignment vertical="center"/>
    </xf>
    <xf numFmtId="0" fontId="3" fillId="0" borderId="26"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28" xfId="2" applyFont="1" applyFill="1" applyBorder="1" applyAlignment="1" applyProtection="1">
      <alignment horizontal="center" vertical="center" wrapText="1"/>
    </xf>
    <xf numFmtId="0" fontId="29" fillId="0" borderId="3" xfId="2" applyFont="1" applyBorder="1" applyAlignment="1" applyProtection="1">
      <alignment vertical="center" wrapText="1"/>
    </xf>
    <xf numFmtId="0" fontId="3" fillId="0" borderId="4" xfId="2" applyFont="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0" borderId="11" xfId="2" applyFont="1" applyBorder="1" applyAlignment="1" applyProtection="1">
      <alignment horizontal="center" vertical="center" textRotation="255"/>
    </xf>
    <xf numFmtId="0" fontId="3" fillId="0" borderId="26" xfId="2" applyFont="1" applyFill="1" applyBorder="1" applyAlignment="1" applyProtection="1">
      <alignment horizontal="center" vertical="center" wrapText="1"/>
      <protection locked="0"/>
    </xf>
    <xf numFmtId="0" fontId="3" fillId="0" borderId="27" xfId="2" applyFont="1" applyFill="1" applyBorder="1" applyAlignment="1" applyProtection="1">
      <alignment horizontal="center" vertical="center" wrapText="1"/>
      <protection locked="0"/>
    </xf>
    <xf numFmtId="0" fontId="3" fillId="0" borderId="28" xfId="2" applyFont="1" applyFill="1" applyBorder="1" applyAlignment="1" applyProtection="1">
      <alignment horizontal="center" vertical="center" wrapText="1"/>
      <protection locked="0"/>
    </xf>
    <xf numFmtId="0" fontId="3" fillId="0" borderId="17" xfId="2" applyFont="1" applyBorder="1" applyAlignment="1" applyProtection="1">
      <alignment horizontal="center" vertical="center" textRotation="255"/>
    </xf>
    <xf numFmtId="0" fontId="9" fillId="0" borderId="17" xfId="2" applyFont="1" applyBorder="1" applyAlignment="1" applyProtection="1">
      <alignment horizontal="center" vertical="center" wrapText="1"/>
    </xf>
    <xf numFmtId="0" fontId="3" fillId="0" borderId="17" xfId="2" applyFont="1" applyBorder="1" applyAlignment="1" applyProtection="1">
      <alignment horizontal="left" vertical="center" wrapText="1"/>
    </xf>
    <xf numFmtId="0" fontId="3" fillId="0" borderId="17" xfId="2" applyFont="1" applyBorder="1" applyAlignment="1" applyProtection="1">
      <alignment horizontal="center" vertical="center" wrapText="1"/>
    </xf>
    <xf numFmtId="0" fontId="3" fillId="3" borderId="29" xfId="2" applyFont="1" applyFill="1" applyBorder="1" applyAlignment="1" applyProtection="1">
      <alignment horizontal="center" vertical="center" wrapText="1"/>
      <protection locked="0"/>
    </xf>
    <xf numFmtId="0" fontId="3" fillId="4" borderId="30" xfId="2" applyFont="1" applyFill="1" applyBorder="1" applyAlignment="1" applyProtection="1">
      <alignment horizontal="center" vertical="center" wrapText="1"/>
    </xf>
    <xf numFmtId="0" fontId="3" fillId="4" borderId="31" xfId="2" applyFont="1" applyFill="1" applyBorder="1" applyAlignment="1" applyProtection="1">
      <alignment horizontal="center" vertical="center" wrapText="1"/>
    </xf>
    <xf numFmtId="0" fontId="9" fillId="0" borderId="3" xfId="2" applyFont="1" applyBorder="1" applyAlignment="1" applyProtection="1">
      <alignment vertical="center"/>
    </xf>
    <xf numFmtId="0" fontId="3" fillId="0" borderId="32" xfId="2" applyFont="1" applyBorder="1" applyAlignment="1" applyProtection="1">
      <alignment horizontal="center" vertical="center" textRotation="255"/>
    </xf>
    <xf numFmtId="0" fontId="9" fillId="0" borderId="33" xfId="2" applyFont="1" applyBorder="1" applyAlignment="1" applyProtection="1">
      <alignment horizontal="center" vertical="center" wrapText="1"/>
    </xf>
    <xf numFmtId="0" fontId="3" fillId="0" borderId="34" xfId="2" applyFont="1" applyFill="1" applyBorder="1" applyAlignment="1" applyProtection="1">
      <alignment horizontal="left" vertical="center" wrapText="1"/>
    </xf>
    <xf numFmtId="0" fontId="3" fillId="0" borderId="35" xfId="2" applyFont="1" applyFill="1" applyBorder="1" applyAlignment="1" applyProtection="1">
      <alignment horizontal="left" vertical="center" wrapText="1"/>
    </xf>
    <xf numFmtId="0" fontId="3" fillId="0" borderId="36" xfId="2" applyFont="1" applyFill="1" applyBorder="1" applyAlignment="1" applyProtection="1">
      <alignment horizontal="left" vertical="center" wrapText="1"/>
    </xf>
    <xf numFmtId="0" fontId="3" fillId="0" borderId="33"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protection locked="0"/>
    </xf>
    <xf numFmtId="0" fontId="3" fillId="4" borderId="38" xfId="2" applyFont="1" applyFill="1" applyBorder="1" applyAlignment="1" applyProtection="1">
      <alignment horizontal="center" vertical="center" wrapText="1"/>
    </xf>
    <xf numFmtId="0" fontId="3" fillId="4" borderId="39" xfId="2" applyFont="1" applyFill="1" applyBorder="1" applyAlignment="1" applyProtection="1">
      <alignment horizontal="center" vertical="center" wrapText="1"/>
    </xf>
    <xf numFmtId="0" fontId="3" fillId="4" borderId="35" xfId="2" applyFont="1" applyFill="1" applyBorder="1" applyAlignment="1" applyProtection="1">
      <alignment horizontal="center" vertical="center"/>
    </xf>
    <xf numFmtId="0" fontId="3" fillId="4" borderId="35" xfId="2" applyFont="1" applyFill="1" applyBorder="1" applyAlignment="1" applyProtection="1">
      <alignment horizontal="right" vertical="center"/>
    </xf>
    <xf numFmtId="0" fontId="3" fillId="0" borderId="35" xfId="2" applyFont="1" applyFill="1" applyBorder="1" applyAlignment="1" applyProtection="1">
      <alignment vertical="center"/>
      <protection locked="0"/>
    </xf>
    <xf numFmtId="0" fontId="3" fillId="3" borderId="35" xfId="2" applyFont="1" applyFill="1" applyBorder="1" applyAlignment="1" applyProtection="1">
      <alignment vertical="center"/>
      <protection locked="0"/>
    </xf>
    <xf numFmtId="0" fontId="3" fillId="4" borderId="36" xfId="2" applyFont="1" applyFill="1" applyBorder="1" applyAlignment="1" applyProtection="1">
      <alignment horizontal="center" vertical="center"/>
    </xf>
    <xf numFmtId="0" fontId="3" fillId="2" borderId="33" xfId="2" applyFont="1" applyFill="1" applyBorder="1" applyAlignment="1" applyProtection="1">
      <alignment horizontal="center" vertical="center"/>
    </xf>
    <xf numFmtId="0" fontId="3" fillId="0" borderId="40" xfId="2" applyFont="1" applyBorder="1" applyAlignment="1" applyProtection="1">
      <alignment horizontal="center" vertical="center" textRotation="255"/>
    </xf>
    <xf numFmtId="0" fontId="29" fillId="0" borderId="4" xfId="2" applyFont="1" applyFill="1" applyBorder="1" applyAlignment="1" applyProtection="1">
      <alignment horizontal="left" vertical="center" wrapText="1"/>
    </xf>
    <xf numFmtId="0" fontId="29" fillId="0" borderId="2" xfId="2" applyFont="1" applyFill="1" applyBorder="1" applyAlignment="1" applyProtection="1">
      <alignment horizontal="left" vertical="center" wrapText="1"/>
    </xf>
    <xf numFmtId="0" fontId="29" fillId="0" borderId="5" xfId="2" applyFont="1" applyFill="1" applyBorder="1" applyAlignment="1" applyProtection="1">
      <alignment horizontal="left" vertical="center" wrapText="1"/>
    </xf>
    <xf numFmtId="0" fontId="3" fillId="0" borderId="3"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xf>
    <xf numFmtId="0" fontId="3" fillId="4" borderId="2" xfId="2" applyFont="1" applyFill="1" applyBorder="1" applyAlignment="1" applyProtection="1">
      <alignment horizontal="right" vertical="center"/>
    </xf>
    <xf numFmtId="0" fontId="3" fillId="0" borderId="2" xfId="2" applyFont="1" applyFill="1" applyBorder="1" applyAlignment="1" applyProtection="1">
      <alignment vertical="center"/>
      <protection locked="0"/>
    </xf>
    <xf numFmtId="0" fontId="3" fillId="3" borderId="2" xfId="2" applyFont="1" applyFill="1" applyBorder="1" applyAlignment="1" applyProtection="1">
      <alignment vertical="center"/>
      <protection locked="0"/>
    </xf>
    <xf numFmtId="0" fontId="3" fillId="4" borderId="5" xfId="2" applyFont="1" applyFill="1" applyBorder="1" applyAlignment="1" applyProtection="1">
      <alignment horizontal="center" vertical="center"/>
    </xf>
    <xf numFmtId="0" fontId="3" fillId="0" borderId="4"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4" borderId="2" xfId="2" applyFont="1" applyFill="1" applyBorder="1" applyAlignment="1" applyProtection="1">
      <alignment vertical="center"/>
    </xf>
    <xf numFmtId="0" fontId="3" fillId="4" borderId="5" xfId="2" applyFont="1" applyFill="1" applyBorder="1" applyAlignment="1" applyProtection="1">
      <alignment vertical="center"/>
    </xf>
    <xf numFmtId="0" fontId="3" fillId="4" borderId="5" xfId="2" applyFont="1" applyFill="1" applyBorder="1" applyAlignment="1" applyProtection="1">
      <alignment vertical="center"/>
      <protection locked="0"/>
    </xf>
    <xf numFmtId="0" fontId="3" fillId="0" borderId="18" xfId="2" applyFont="1" applyBorder="1" applyAlignment="1" applyProtection="1">
      <alignment horizontal="center" vertical="center" textRotation="255"/>
    </xf>
    <xf numFmtId="0" fontId="3" fillId="4" borderId="41" xfId="2" applyFont="1" applyFill="1" applyBorder="1" applyAlignment="1" applyProtection="1">
      <alignment horizontal="center" vertical="center"/>
    </xf>
    <xf numFmtId="0" fontId="3" fillId="4" borderId="41" xfId="2" applyFont="1" applyFill="1" applyBorder="1" applyAlignment="1" applyProtection="1">
      <alignment vertical="center"/>
    </xf>
    <xf numFmtId="0" fontId="3" fillId="4" borderId="41" xfId="2" applyFont="1" applyFill="1" applyBorder="1" applyAlignment="1" applyProtection="1">
      <alignment horizontal="right" vertical="center"/>
    </xf>
    <xf numFmtId="0" fontId="3" fillId="3" borderId="41" xfId="2" applyFont="1" applyFill="1" applyBorder="1" applyAlignment="1" applyProtection="1">
      <alignment vertical="center"/>
      <protection locked="0"/>
    </xf>
    <xf numFmtId="0" fontId="3" fillId="4" borderId="42"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33" xfId="2" applyFont="1" applyBorder="1" applyAlignment="1" applyProtection="1">
      <alignment horizontal="center" vertical="center" textRotation="255"/>
    </xf>
    <xf numFmtId="0" fontId="3" fillId="0" borderId="33" xfId="2" applyFont="1" applyBorder="1" applyAlignment="1" applyProtection="1">
      <alignment horizontal="left" vertical="center" wrapText="1"/>
    </xf>
    <xf numFmtId="0" fontId="3" fillId="0" borderId="33" xfId="2" applyFont="1" applyBorder="1" applyAlignment="1" applyProtection="1">
      <alignment horizontal="center" vertical="center" wrapText="1"/>
    </xf>
    <xf numFmtId="0" fontId="3" fillId="4" borderId="35" xfId="2" applyFont="1" applyFill="1" applyBorder="1" applyAlignment="1" applyProtection="1">
      <alignment vertical="center"/>
    </xf>
    <xf numFmtId="0" fontId="29" fillId="0" borderId="3" xfId="2" applyFont="1" applyBorder="1" applyAlignment="1" applyProtection="1">
      <alignment horizontal="left" vertical="center" wrapText="1"/>
    </xf>
    <xf numFmtId="0" fontId="3" fillId="0" borderId="3" xfId="2" applyFont="1" applyFill="1" applyBorder="1" applyAlignment="1" applyProtection="1">
      <alignment horizontal="left" vertical="center" wrapText="1"/>
    </xf>
    <xf numFmtId="0" fontId="3" fillId="0" borderId="43" xfId="2" applyFont="1" applyBorder="1" applyAlignment="1" applyProtection="1">
      <alignment horizontal="left" vertical="center" wrapText="1"/>
    </xf>
    <xf numFmtId="0" fontId="3" fillId="0" borderId="41" xfId="2" applyFont="1" applyBorder="1" applyAlignment="1" applyProtection="1">
      <alignment horizontal="left" vertical="center" wrapText="1"/>
    </xf>
    <xf numFmtId="0" fontId="3" fillId="0" borderId="42" xfId="2" applyFont="1" applyBorder="1" applyAlignment="1" applyProtection="1">
      <alignment horizontal="left" vertical="center" wrapText="1"/>
    </xf>
    <xf numFmtId="0" fontId="3" fillId="0" borderId="41" xfId="2" applyFont="1" applyBorder="1" applyAlignment="1" applyProtection="1">
      <alignment horizontal="center" vertical="center"/>
    </xf>
    <xf numFmtId="0" fontId="3" fillId="0" borderId="35" xfId="2"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left" vertical="center"/>
    </xf>
    <xf numFmtId="0" fontId="3" fillId="0" borderId="43" xfId="2" applyFont="1" applyFill="1" applyBorder="1" applyAlignment="1" applyProtection="1">
      <alignment horizontal="left" vertical="center" wrapText="1"/>
    </xf>
    <xf numFmtId="0" fontId="3" fillId="0" borderId="41" xfId="2" applyFont="1" applyFill="1" applyBorder="1" applyAlignment="1" applyProtection="1">
      <alignment horizontal="left" vertical="center" wrapText="1"/>
    </xf>
    <xf numFmtId="0" fontId="3" fillId="0" borderId="42" xfId="2" applyFont="1" applyFill="1" applyBorder="1" applyAlignment="1" applyProtection="1">
      <alignment horizontal="left" vertical="center" wrapText="1"/>
    </xf>
    <xf numFmtId="0" fontId="3" fillId="0" borderId="17" xfId="2" applyFont="1" applyFill="1" applyBorder="1" applyAlignment="1" applyProtection="1">
      <alignment horizontal="center" vertical="center" wrapText="1"/>
    </xf>
    <xf numFmtId="0" fontId="3" fillId="4" borderId="30" xfId="2" applyFont="1" applyFill="1" applyBorder="1" applyAlignment="1" applyProtection="1">
      <alignment horizontal="center" vertical="center"/>
    </xf>
    <xf numFmtId="0" fontId="3" fillId="4" borderId="31" xfId="2" applyFont="1" applyFill="1" applyBorder="1" applyAlignment="1" applyProtection="1">
      <alignment horizontal="center" vertical="center"/>
    </xf>
    <xf numFmtId="0" fontId="3" fillId="0" borderId="43" xfId="2" applyFont="1" applyFill="1" applyBorder="1" applyAlignment="1" applyProtection="1">
      <alignment horizontal="center" vertical="center" wrapText="1"/>
      <protection locked="0"/>
    </xf>
    <xf numFmtId="0" fontId="3" fillId="0" borderId="41" xfId="2" applyFont="1" applyFill="1" applyBorder="1" applyAlignment="1" applyProtection="1">
      <alignment vertical="center"/>
    </xf>
    <xf numFmtId="0" fontId="3" fillId="0" borderId="42" xfId="2" applyFont="1" applyFill="1" applyBorder="1" applyAlignment="1" applyProtection="1">
      <alignment vertical="center"/>
    </xf>
    <xf numFmtId="0" fontId="3" fillId="0" borderId="33" xfId="2" applyFont="1" applyBorder="1" applyAlignment="1" applyProtection="1">
      <alignment horizontal="left" vertical="center"/>
    </xf>
    <xf numFmtId="0" fontId="3" fillId="0" borderId="38" xfId="2" applyFont="1" applyBorder="1" applyAlignment="1" applyProtection="1">
      <alignment horizontal="center" vertical="center" wrapText="1"/>
    </xf>
    <xf numFmtId="0" fontId="3" fillId="0" borderId="39" xfId="2" applyFont="1" applyBorder="1" applyAlignment="1" applyProtection="1">
      <alignment horizontal="center" vertical="center" wrapText="1"/>
    </xf>
    <xf numFmtId="0" fontId="3" fillId="0" borderId="4"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26" xfId="2" applyFont="1" applyBorder="1" applyAlignment="1" applyProtection="1">
      <alignment horizontal="center" vertical="center" wrapText="1"/>
    </xf>
    <xf numFmtId="0" fontId="3" fillId="0" borderId="27" xfId="2"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0" fontId="3" fillId="0" borderId="24" xfId="2" applyFont="1" applyBorder="1" applyAlignment="1" applyProtection="1">
      <alignment horizontal="center" vertical="center" wrapText="1"/>
    </xf>
    <xf numFmtId="0" fontId="3" fillId="0" borderId="25" xfId="2" applyFont="1" applyBorder="1" applyAlignment="1" applyProtection="1">
      <alignment horizontal="center" vertical="center" wrapText="1"/>
    </xf>
    <xf numFmtId="0" fontId="3" fillId="0" borderId="6" xfId="2" applyFont="1" applyBorder="1" applyAlignment="1" applyProtection="1">
      <alignment horizontal="left" vertical="center" wrapText="1"/>
    </xf>
    <xf numFmtId="0" fontId="3" fillId="0" borderId="7"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right" vertical="center"/>
    </xf>
    <xf numFmtId="0" fontId="3" fillId="3" borderId="2" xfId="2" applyFont="1" applyFill="1" applyBorder="1" applyAlignment="1" applyProtection="1">
      <alignment vertical="center" wrapText="1"/>
      <protection locked="0"/>
    </xf>
    <xf numFmtId="0" fontId="3" fillId="4" borderId="2" xfId="2" applyFont="1" applyFill="1" applyBorder="1" applyAlignment="1" applyProtection="1">
      <alignment vertical="center" wrapText="1"/>
    </xf>
    <xf numFmtId="0" fontId="3" fillId="0" borderId="5" xfId="2" applyFont="1" applyBorder="1" applyAlignment="1" applyProtection="1">
      <alignment vertical="center" wrapText="1"/>
    </xf>
    <xf numFmtId="0" fontId="3" fillId="0" borderId="43" xfId="2"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14" fontId="29" fillId="3" borderId="41" xfId="2" applyNumberFormat="1" applyFont="1" applyFill="1" applyBorder="1" applyAlignment="1" applyProtection="1">
      <alignment horizontal="center" vertical="center"/>
      <protection locked="0"/>
    </xf>
    <xf numFmtId="0" fontId="3" fillId="0" borderId="41" xfId="2" applyFont="1" applyBorder="1" applyAlignment="1" applyProtection="1">
      <alignment horizontal="center" vertical="center"/>
    </xf>
    <xf numFmtId="14" fontId="3" fillId="3" borderId="41" xfId="2" applyNumberFormat="1" applyFont="1" applyFill="1" applyBorder="1" applyAlignment="1" applyProtection="1">
      <alignment horizontal="center" vertical="center"/>
      <protection locked="0"/>
    </xf>
    <xf numFmtId="0" fontId="3" fillId="2" borderId="41" xfId="2" applyFont="1" applyFill="1" applyBorder="1" applyAlignment="1" applyProtection="1">
      <alignment vertical="center"/>
      <protection locked="0"/>
    </xf>
    <xf numFmtId="0" fontId="10" fillId="0" borderId="41" xfId="0" applyFont="1" applyFill="1" applyBorder="1" applyAlignment="1" applyProtection="1">
      <alignment vertical="center"/>
    </xf>
    <xf numFmtId="0" fontId="3" fillId="0" borderId="33" xfId="2"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6" xfId="0" applyFont="1" applyFill="1" applyBorder="1" applyAlignment="1" applyProtection="1">
      <alignment horizontal="center" vertical="center"/>
    </xf>
    <xf numFmtId="0" fontId="3" fillId="0" borderId="34" xfId="2" applyFont="1" applyBorder="1" applyAlignment="1" applyProtection="1">
      <alignment horizontal="center" vertical="center"/>
    </xf>
    <xf numFmtId="0" fontId="11" fillId="0" borderId="35" xfId="0" applyFont="1" applyBorder="1" applyAlignment="1" applyProtection="1">
      <alignment horizontal="right" vertical="center"/>
    </xf>
    <xf numFmtId="0" fontId="3" fillId="0" borderId="3" xfId="2" applyFont="1" applyBorder="1" applyAlignment="1" applyProtection="1">
      <alignment horizontal="center" vertical="center"/>
    </xf>
    <xf numFmtId="0" fontId="9" fillId="0" borderId="0" xfId="2" applyFont="1" applyBorder="1" applyAlignment="1" applyProtection="1">
      <alignment horizontal="left" vertical="center"/>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right" vertical="center"/>
    </xf>
    <xf numFmtId="0" fontId="3" fillId="5" borderId="0" xfId="2" applyFont="1" applyFill="1" applyBorder="1" applyAlignment="1" applyProtection="1">
      <alignment horizontal="center" vertical="center"/>
      <protection locked="0"/>
    </xf>
    <xf numFmtId="0" fontId="3" fillId="2" borderId="0" xfId="2" applyFont="1" applyFill="1" applyBorder="1" applyAlignment="1" applyProtection="1">
      <alignment horizontal="center" vertical="center"/>
    </xf>
    <xf numFmtId="0" fontId="11" fillId="0" borderId="0" xfId="0" applyFont="1" applyAlignment="1" applyProtection="1">
      <alignment wrapText="1"/>
    </xf>
    <xf numFmtId="0" fontId="11" fillId="0" borderId="0" xfId="0" applyFont="1" applyBorder="1" applyAlignment="1" applyProtection="1">
      <alignment horizontal="center" vertical="center"/>
    </xf>
    <xf numFmtId="0" fontId="9" fillId="0" borderId="0" xfId="2" applyFont="1" applyBorder="1" applyAlignment="1" applyProtection="1">
      <alignment horizontal="center" vertical="center" wrapText="1"/>
    </xf>
    <xf numFmtId="0" fontId="3" fillId="0" borderId="0" xfId="2" applyFont="1" applyBorder="1" applyAlignment="1" applyProtection="1">
      <alignment horizontal="center" vertical="center"/>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tabSelected="1" zoomScale="90" zoomScaleNormal="90" workbookViewId="0">
      <selection activeCell="AI9" sqref="AI9"/>
    </sheetView>
  </sheetViews>
  <sheetFormatPr defaultRowHeight="13" x14ac:dyDescent="0.2"/>
  <cols>
    <col min="1" max="16" width="3.6328125" customWidth="1"/>
    <col min="17" max="18" width="2.6328125" customWidth="1"/>
    <col min="19" max="20" width="3.6328125" customWidth="1"/>
    <col min="21" max="22" width="2.08984375" customWidth="1"/>
    <col min="23" max="24" width="3.6328125" customWidth="1"/>
    <col min="25" max="26" width="3.08984375" customWidth="1"/>
    <col min="27" max="30" width="3.6328125" customWidth="1"/>
    <col min="32" max="33" width="9" hidden="1" customWidth="1"/>
    <col min="34" max="36" width="9" customWidth="1"/>
    <col min="38" max="38" width="11.453125" bestFit="1" customWidth="1"/>
    <col min="39" max="39" width="10.36328125" bestFit="1" customWidth="1"/>
  </cols>
  <sheetData>
    <row r="1" spans="1:41" s="2" customFormat="1" ht="20.149999999999999" customHeight="1" x14ac:dyDescent="0.2">
      <c r="A1" s="72" t="s">
        <v>92</v>
      </c>
      <c r="F1" s="3"/>
      <c r="G1" s="3"/>
      <c r="H1" s="4"/>
      <c r="I1" s="4"/>
      <c r="J1" s="4"/>
      <c r="N1" s="150" t="s">
        <v>0</v>
      </c>
      <c r="O1" s="150"/>
      <c r="P1" s="150"/>
      <c r="Q1" s="152"/>
      <c r="R1" s="153"/>
      <c r="S1" s="153"/>
      <c r="T1" s="153"/>
      <c r="U1" s="153"/>
      <c r="V1" s="153"/>
      <c r="W1" s="153"/>
      <c r="X1" s="153"/>
      <c r="Y1" s="153"/>
      <c r="Z1" s="153"/>
      <c r="AA1" s="153"/>
      <c r="AB1" s="153"/>
      <c r="AC1" s="153"/>
      <c r="AD1" s="154"/>
    </row>
    <row r="2" spans="1:41" s="2" customFormat="1" x14ac:dyDescent="0.2">
      <c r="A2" s="1"/>
      <c r="C2" s="13"/>
      <c r="D2" s="13"/>
      <c r="E2" s="13"/>
      <c r="F2" s="48"/>
      <c r="G2" s="49"/>
      <c r="H2" s="50"/>
      <c r="I2" s="4"/>
      <c r="J2" s="4"/>
      <c r="N2" s="155" t="s">
        <v>4</v>
      </c>
      <c r="O2" s="156"/>
      <c r="P2" s="157"/>
      <c r="Q2" s="14" t="s">
        <v>24</v>
      </c>
      <c r="R2" s="179" t="s">
        <v>20</v>
      </c>
      <c r="S2" s="179"/>
      <c r="T2" s="179"/>
      <c r="U2" s="15" t="s">
        <v>24</v>
      </c>
      <c r="V2" s="179" t="s">
        <v>21</v>
      </c>
      <c r="W2" s="179"/>
      <c r="X2" s="179"/>
      <c r="Y2" s="179"/>
      <c r="Z2" s="179"/>
      <c r="AA2" s="179"/>
      <c r="AB2" s="179"/>
      <c r="AC2" s="179"/>
      <c r="AD2" s="180"/>
    </row>
    <row r="3" spans="1:41" s="2" customFormat="1" ht="13.5" customHeight="1" x14ac:dyDescent="0.2">
      <c r="A3" s="1"/>
      <c r="F3" s="3"/>
      <c r="G3" s="3"/>
      <c r="H3" s="4"/>
      <c r="I3" s="4"/>
      <c r="J3" s="4"/>
      <c r="N3" s="158"/>
      <c r="O3" s="159"/>
      <c r="P3" s="160"/>
      <c r="Q3" s="16" t="s">
        <v>24</v>
      </c>
      <c r="R3" s="181" t="s">
        <v>19</v>
      </c>
      <c r="S3" s="181"/>
      <c r="T3" s="181"/>
      <c r="U3" s="17" t="s">
        <v>24</v>
      </c>
      <c r="V3" s="181" t="s">
        <v>22</v>
      </c>
      <c r="W3" s="181"/>
      <c r="X3" s="181"/>
      <c r="Y3" s="181"/>
      <c r="Z3" s="17" t="s">
        <v>24</v>
      </c>
      <c r="AA3" s="181" t="s">
        <v>23</v>
      </c>
      <c r="AB3" s="181"/>
      <c r="AC3" s="181"/>
      <c r="AD3" s="182"/>
      <c r="AF3" s="12" t="s">
        <v>18</v>
      </c>
    </row>
    <row r="4" spans="1:41" s="5" customFormat="1" ht="26.25" customHeight="1" x14ac:dyDescent="0.2">
      <c r="A4" s="151" t="s">
        <v>91</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F4" s="6" t="s">
        <v>17</v>
      </c>
    </row>
    <row r="5" spans="1:41" s="6" customFormat="1" ht="25.5" customHeight="1" x14ac:dyDescent="0.2">
      <c r="A5" s="161" t="s">
        <v>1</v>
      </c>
      <c r="B5" s="162"/>
      <c r="C5" s="162"/>
      <c r="D5" s="162"/>
      <c r="E5" s="162"/>
      <c r="F5" s="162"/>
      <c r="G5" s="163"/>
      <c r="H5" s="164"/>
      <c r="I5" s="165"/>
      <c r="J5" s="165"/>
      <c r="K5" s="165"/>
      <c r="L5" s="165"/>
      <c r="M5" s="165"/>
      <c r="N5" s="166"/>
      <c r="O5" s="176" t="s">
        <v>2</v>
      </c>
      <c r="P5" s="177"/>
      <c r="Q5" s="177"/>
      <c r="R5" s="177"/>
      <c r="S5" s="177"/>
      <c r="T5" s="177"/>
      <c r="U5" s="177"/>
      <c r="V5" s="178"/>
      <c r="W5" s="167"/>
      <c r="X5" s="168"/>
      <c r="Y5" s="168"/>
      <c r="Z5" s="168"/>
      <c r="AA5" s="168"/>
      <c r="AB5" s="168"/>
      <c r="AC5" s="168"/>
      <c r="AD5" s="169"/>
    </row>
    <row r="6" spans="1:41" s="6" customFormat="1" ht="33" customHeight="1" x14ac:dyDescent="0.2">
      <c r="A6" s="170" t="s">
        <v>3</v>
      </c>
      <c r="B6" s="171"/>
      <c r="C6" s="171"/>
      <c r="D6" s="171"/>
      <c r="E6" s="171"/>
      <c r="F6" s="171"/>
      <c r="G6" s="172"/>
      <c r="H6" s="173"/>
      <c r="I6" s="174"/>
      <c r="J6" s="174"/>
      <c r="K6" s="174"/>
      <c r="L6" s="174"/>
      <c r="M6" s="174"/>
      <c r="N6" s="174"/>
      <c r="O6" s="174"/>
      <c r="P6" s="174"/>
      <c r="Q6" s="174"/>
      <c r="R6" s="174"/>
      <c r="S6" s="174"/>
      <c r="T6" s="174"/>
      <c r="U6" s="174"/>
      <c r="V6" s="174"/>
      <c r="W6" s="174"/>
      <c r="X6" s="174"/>
      <c r="Y6" s="174"/>
      <c r="Z6" s="174"/>
      <c r="AA6" s="174"/>
      <c r="AB6" s="174"/>
      <c r="AC6" s="174"/>
      <c r="AD6" s="175"/>
    </row>
    <row r="7" spans="1:41" x14ac:dyDescent="0.2">
      <c r="A7" s="134" t="s">
        <v>5</v>
      </c>
      <c r="B7" s="134"/>
      <c r="C7" s="134"/>
      <c r="D7" s="134"/>
      <c r="E7" s="134"/>
      <c r="F7" s="134"/>
      <c r="G7" s="134"/>
      <c r="H7" s="186"/>
      <c r="I7" s="185"/>
      <c r="J7" s="187" t="s">
        <v>80</v>
      </c>
      <c r="K7" s="187"/>
      <c r="L7" s="187"/>
      <c r="M7" s="187"/>
      <c r="N7" s="188"/>
      <c r="O7" s="111" t="s">
        <v>40</v>
      </c>
      <c r="P7" s="112"/>
      <c r="Q7" s="112"/>
      <c r="R7" s="112"/>
      <c r="S7" s="185"/>
      <c r="T7" s="185"/>
      <c r="U7" s="183" t="s">
        <v>79</v>
      </c>
      <c r="V7" s="183"/>
      <c r="W7" s="184"/>
      <c r="X7" s="115" t="s">
        <v>39</v>
      </c>
      <c r="Y7" s="112"/>
      <c r="Z7" s="112"/>
      <c r="AA7" s="112"/>
      <c r="AB7" s="113" t="s">
        <v>37</v>
      </c>
      <c r="AC7" s="113"/>
      <c r="AD7" s="114"/>
      <c r="AF7" t="s">
        <v>37</v>
      </c>
      <c r="AG7" t="s">
        <v>38</v>
      </c>
    </row>
    <row r="8" spans="1:41" x14ac:dyDescent="0.2">
      <c r="A8" s="133" t="s">
        <v>64</v>
      </c>
      <c r="B8" s="134"/>
      <c r="C8" s="134"/>
      <c r="D8" s="134"/>
      <c r="E8" s="134"/>
      <c r="F8" s="134"/>
      <c r="G8" s="134"/>
      <c r="H8" s="191" t="s">
        <v>77</v>
      </c>
      <c r="I8" s="192"/>
      <c r="J8" s="192"/>
      <c r="K8" s="192"/>
      <c r="L8" s="193"/>
      <c r="M8" s="186" t="s">
        <v>31</v>
      </c>
      <c r="N8" s="185"/>
      <c r="O8" s="185"/>
      <c r="P8" s="185"/>
      <c r="Q8" s="194"/>
      <c r="R8" s="146" t="s">
        <v>78</v>
      </c>
      <c r="S8" s="147"/>
      <c r="T8" s="147"/>
      <c r="U8" s="147"/>
      <c r="V8" s="147"/>
      <c r="W8" s="147"/>
      <c r="X8" s="147"/>
      <c r="Y8" s="147"/>
      <c r="Z8" s="147"/>
      <c r="AA8" s="195"/>
      <c r="AB8" s="121" t="s">
        <v>35</v>
      </c>
      <c r="AC8" s="121"/>
      <c r="AD8" s="121"/>
      <c r="AF8" s="24">
        <v>0.08</v>
      </c>
      <c r="AG8" s="24">
        <v>0.1</v>
      </c>
    </row>
    <row r="9" spans="1:41" x14ac:dyDescent="0.2">
      <c r="A9" s="134"/>
      <c r="B9" s="134"/>
      <c r="C9" s="134"/>
      <c r="D9" s="134"/>
      <c r="E9" s="134"/>
      <c r="F9" s="134"/>
      <c r="G9" s="134"/>
      <c r="H9" s="199" t="s">
        <v>32</v>
      </c>
      <c r="I9" s="187"/>
      <c r="J9" s="187"/>
      <c r="K9" s="187"/>
      <c r="L9" s="187"/>
      <c r="M9" s="187"/>
      <c r="N9" s="187"/>
      <c r="O9" s="187"/>
      <c r="P9" s="187"/>
      <c r="Q9" s="188"/>
      <c r="R9" s="135"/>
      <c r="S9" s="135"/>
      <c r="T9" s="135"/>
      <c r="U9" s="136"/>
      <c r="V9" s="201" t="s">
        <v>65</v>
      </c>
      <c r="W9" s="201"/>
      <c r="X9" s="201"/>
      <c r="Y9" s="201"/>
      <c r="Z9" s="201"/>
      <c r="AA9" s="201"/>
      <c r="AB9" s="116">
        <v>0.1</v>
      </c>
      <c r="AC9" s="116"/>
      <c r="AD9" s="116"/>
      <c r="AF9" t="s">
        <v>30</v>
      </c>
      <c r="AG9" t="s">
        <v>31</v>
      </c>
    </row>
    <row r="10" spans="1:41" ht="13" customHeight="1" x14ac:dyDescent="0.2">
      <c r="A10" s="134"/>
      <c r="B10" s="134"/>
      <c r="C10" s="134"/>
      <c r="D10" s="134"/>
      <c r="E10" s="134"/>
      <c r="F10" s="134"/>
      <c r="G10" s="134"/>
      <c r="H10" s="200" t="s">
        <v>34</v>
      </c>
      <c r="I10" s="201"/>
      <c r="J10" s="201"/>
      <c r="K10" s="201"/>
      <c r="L10" s="201"/>
      <c r="M10" s="201"/>
      <c r="N10" s="201"/>
      <c r="O10" s="201"/>
      <c r="P10" s="201"/>
      <c r="Q10" s="202"/>
      <c r="R10" s="137"/>
      <c r="S10" s="138"/>
      <c r="T10" s="138"/>
      <c r="U10" s="138"/>
      <c r="V10" s="187" t="s">
        <v>33</v>
      </c>
      <c r="W10" s="187"/>
      <c r="X10" s="187"/>
      <c r="Y10" s="187"/>
      <c r="Z10" s="187"/>
      <c r="AA10" s="187"/>
      <c r="AB10" s="116">
        <v>0.1</v>
      </c>
      <c r="AC10" s="116"/>
      <c r="AD10" s="116"/>
      <c r="AJ10" s="26"/>
      <c r="AK10" s="28"/>
    </row>
    <row r="11" spans="1:41" ht="13" customHeight="1" x14ac:dyDescent="0.2">
      <c r="A11" s="134"/>
      <c r="B11" s="134"/>
      <c r="C11" s="134"/>
      <c r="D11" s="134"/>
      <c r="E11" s="134"/>
      <c r="F11" s="134"/>
      <c r="G11" s="134"/>
      <c r="H11" s="200" t="s">
        <v>41</v>
      </c>
      <c r="I11" s="201"/>
      <c r="J11" s="201"/>
      <c r="K11" s="201"/>
      <c r="L11" s="201"/>
      <c r="M11" s="201"/>
      <c r="N11" s="201"/>
      <c r="O11" s="201"/>
      <c r="P11" s="201"/>
      <c r="Q11" s="202"/>
      <c r="R11" s="117"/>
      <c r="S11" s="117"/>
      <c r="T11" s="117"/>
      <c r="U11" s="118"/>
      <c r="V11" s="187" t="s">
        <v>33</v>
      </c>
      <c r="W11" s="187"/>
      <c r="X11" s="187"/>
      <c r="Y11" s="187"/>
      <c r="Z11" s="187"/>
      <c r="AA11" s="187"/>
      <c r="AB11" s="116">
        <v>0.1</v>
      </c>
      <c r="AC11" s="116"/>
      <c r="AD11" s="116"/>
    </row>
    <row r="12" spans="1:41" x14ac:dyDescent="0.2">
      <c r="A12" t="s">
        <v>6</v>
      </c>
      <c r="AL12" s="7"/>
      <c r="AM12" s="7"/>
      <c r="AN12" s="7"/>
      <c r="AO12" s="7"/>
    </row>
    <row r="13" spans="1:41" x14ac:dyDescent="0.2">
      <c r="A13" s="92" t="s">
        <v>7</v>
      </c>
      <c r="B13" s="92"/>
      <c r="C13" s="92"/>
      <c r="D13" s="92"/>
      <c r="E13" s="92"/>
      <c r="F13" s="92"/>
      <c r="G13" s="92"/>
      <c r="H13" s="196" t="s">
        <v>10</v>
      </c>
      <c r="I13" s="197"/>
      <c r="J13" s="197"/>
      <c r="K13" s="197"/>
      <c r="L13" s="197"/>
      <c r="M13" s="197"/>
      <c r="N13" s="197"/>
      <c r="O13" s="197"/>
      <c r="P13" s="197"/>
      <c r="Q13" s="197"/>
      <c r="R13" s="197"/>
      <c r="S13" s="197"/>
      <c r="T13" s="197"/>
      <c r="U13" s="197"/>
      <c r="V13" s="197"/>
      <c r="W13" s="197"/>
      <c r="X13" s="197"/>
      <c r="Y13" s="197"/>
      <c r="Z13" s="197"/>
      <c r="AA13" s="205" t="s">
        <v>42</v>
      </c>
      <c r="AB13" s="205"/>
      <c r="AC13" s="205"/>
      <c r="AD13" s="205"/>
      <c r="AL13" s="42"/>
      <c r="AM13" s="43"/>
      <c r="AN13" s="43"/>
      <c r="AO13" s="43"/>
    </row>
    <row r="14" spans="1:41" x14ac:dyDescent="0.2">
      <c r="A14" s="91" t="s">
        <v>8</v>
      </c>
      <c r="B14" s="91"/>
      <c r="C14" s="91"/>
      <c r="D14" s="91"/>
      <c r="E14" s="91"/>
      <c r="F14" s="91"/>
      <c r="G14" s="91"/>
      <c r="H14" s="146" t="s">
        <v>9</v>
      </c>
      <c r="I14" s="147"/>
      <c r="J14" s="147"/>
      <c r="K14" s="147"/>
      <c r="L14" s="147"/>
      <c r="M14" s="147"/>
      <c r="N14" s="147"/>
      <c r="O14" s="147"/>
      <c r="P14" s="147"/>
      <c r="Q14" s="147"/>
      <c r="R14" s="147"/>
      <c r="S14" s="147"/>
      <c r="T14" s="147"/>
      <c r="U14" s="147"/>
      <c r="V14" s="147"/>
      <c r="W14" s="147"/>
      <c r="X14" s="147"/>
      <c r="Y14" s="147"/>
      <c r="Z14" s="147"/>
      <c r="AA14" s="98">
        <f>AA22-SUM(AA20:AD21)</f>
        <v>0</v>
      </c>
      <c r="AB14" s="98"/>
      <c r="AC14" s="98"/>
      <c r="AD14" s="98"/>
      <c r="AG14" s="13"/>
      <c r="AJ14" s="26"/>
      <c r="AL14" s="44"/>
      <c r="AM14" s="45"/>
      <c r="AN14" s="45"/>
      <c r="AO14" s="7"/>
    </row>
    <row r="15" spans="1:41" x14ac:dyDescent="0.2">
      <c r="A15" s="144" t="s">
        <v>44</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204" t="str">
        <f>IF(H7="","",AA14)</f>
        <v/>
      </c>
      <c r="AB15" s="204"/>
      <c r="AC15" s="204"/>
      <c r="AD15" s="204"/>
      <c r="AE15" s="18"/>
      <c r="AG15" s="13"/>
      <c r="AJ15" s="26"/>
      <c r="AL15" s="44"/>
      <c r="AM15" s="45"/>
      <c r="AN15" s="7"/>
      <c r="AO15" s="7"/>
    </row>
    <row r="16" spans="1:41" x14ac:dyDescent="0.2">
      <c r="A16" s="91" t="s">
        <v>45</v>
      </c>
      <c r="B16" s="91"/>
      <c r="C16" s="91"/>
      <c r="D16" s="91"/>
      <c r="E16" s="91"/>
      <c r="F16" s="91"/>
      <c r="G16" s="91"/>
      <c r="H16" s="146" t="s">
        <v>15</v>
      </c>
      <c r="I16" s="147"/>
      <c r="J16" s="147"/>
      <c r="K16" s="147"/>
      <c r="L16" s="147"/>
      <c r="M16" s="147"/>
      <c r="N16" s="147"/>
      <c r="O16" s="147"/>
      <c r="P16" s="147"/>
      <c r="Q16" s="147"/>
      <c r="R16" s="147"/>
      <c r="S16" s="147"/>
      <c r="T16" s="147"/>
      <c r="U16" s="147"/>
      <c r="V16" s="147"/>
      <c r="W16" s="147"/>
      <c r="X16" s="147"/>
      <c r="Y16" s="147"/>
      <c r="Z16" s="147"/>
      <c r="AA16" s="98">
        <f>IF(AB7="他施設",150000*(1+AB9),IF(AB7="自施設",50000*(1+AB9),""))</f>
        <v>55000.000000000007</v>
      </c>
      <c r="AB16" s="98"/>
      <c r="AC16" s="98"/>
      <c r="AD16" s="98"/>
      <c r="AJ16" s="26"/>
      <c r="AL16" s="44"/>
      <c r="AM16" s="45"/>
      <c r="AN16" s="7"/>
      <c r="AO16" s="7"/>
    </row>
    <row r="17" spans="1:41" x14ac:dyDescent="0.2">
      <c r="A17" s="85" t="str">
        <f>IF(AND(Q2="■",Q3="■"),"（３）治験薬管理経費",IF(AND(U2="■",Q3="■"),"（３）試験薬管理経費",IF(AND(Q2="■",U3="■"),"（３）治験機器管理経費",IF(AND(U2="■",U3="■"),"（３）試験機器管理経費",IF(AND(Q2="■",Z3="■"),"（３）治験製品管理経費",IF(AND(U2="■",Z3="■"),"（３）試験製品管理経費",""))))))</f>
        <v/>
      </c>
      <c r="B17" s="86"/>
      <c r="C17" s="86"/>
      <c r="D17" s="86"/>
      <c r="E17" s="86"/>
      <c r="F17" s="86"/>
      <c r="G17" s="87"/>
      <c r="H17" s="93" t="s">
        <v>58</v>
      </c>
      <c r="I17" s="94"/>
      <c r="J17" s="94"/>
      <c r="K17" s="94"/>
      <c r="L17" s="99">
        <f>'(医)院内書式9　治験研究経費ポイント算出表'!AC90</f>
        <v>0</v>
      </c>
      <c r="M17" s="99"/>
      <c r="N17" s="99"/>
      <c r="O17" s="99"/>
      <c r="P17" s="99"/>
      <c r="Q17" s="139">
        <f>IF(AB7="他施設",15,IF(AB7="自施設",5,""))</f>
        <v>5</v>
      </c>
      <c r="R17" s="139"/>
      <c r="S17" s="139"/>
      <c r="T17" s="139"/>
      <c r="U17" s="139"/>
      <c r="V17" s="139"/>
      <c r="W17" s="139"/>
      <c r="X17" s="139"/>
      <c r="Y17" s="139"/>
      <c r="Z17" s="139"/>
      <c r="AA17" s="203" t="str">
        <f>IF(H7="","",L17*Q17*H7*(1+AB9))</f>
        <v/>
      </c>
      <c r="AB17" s="203"/>
      <c r="AC17" s="203"/>
      <c r="AD17" s="203"/>
      <c r="AJ17" s="26"/>
      <c r="AL17" s="44"/>
      <c r="AM17" s="45"/>
      <c r="AN17" s="7"/>
      <c r="AO17" s="7"/>
    </row>
    <row r="18" spans="1:41" x14ac:dyDescent="0.2">
      <c r="A18" s="88"/>
      <c r="B18" s="89"/>
      <c r="C18" s="89"/>
      <c r="D18" s="89"/>
      <c r="E18" s="89"/>
      <c r="F18" s="89"/>
      <c r="G18" s="90"/>
      <c r="H18" s="93" t="s">
        <v>55</v>
      </c>
      <c r="I18" s="94"/>
      <c r="J18" s="94"/>
      <c r="K18" s="94"/>
      <c r="L18" s="94"/>
      <c r="M18" s="94"/>
      <c r="N18" s="94"/>
      <c r="O18" s="100"/>
      <c r="P18" s="100"/>
      <c r="Q18" s="100"/>
      <c r="R18" s="100"/>
      <c r="S18" s="53"/>
      <c r="T18" s="97" t="s">
        <v>56</v>
      </c>
      <c r="U18" s="97"/>
      <c r="V18" s="140" t="str">
        <f>IF(O18="","",L17*Q17*H7*(1+AB9)-O18)</f>
        <v/>
      </c>
      <c r="W18" s="140"/>
      <c r="X18" s="140"/>
      <c r="Y18" s="140"/>
      <c r="Z18" s="140"/>
      <c r="AA18" s="203"/>
      <c r="AB18" s="203"/>
      <c r="AC18" s="203"/>
      <c r="AD18" s="203"/>
      <c r="AJ18" s="26"/>
      <c r="AL18" s="44"/>
      <c r="AM18" s="45"/>
      <c r="AN18" s="7"/>
      <c r="AO18" s="7"/>
    </row>
    <row r="19" spans="1:41" x14ac:dyDescent="0.2">
      <c r="A19" s="91" t="s">
        <v>81</v>
      </c>
      <c r="B19" s="91"/>
      <c r="C19" s="91"/>
      <c r="D19" s="91"/>
      <c r="E19" s="91"/>
      <c r="F19" s="91"/>
      <c r="G19" s="91"/>
      <c r="H19" s="189" t="s">
        <v>86</v>
      </c>
      <c r="I19" s="190"/>
      <c r="J19" s="190"/>
      <c r="K19" s="190"/>
      <c r="L19" s="190"/>
      <c r="M19" s="190"/>
      <c r="N19" s="190"/>
      <c r="O19" s="190"/>
      <c r="P19" s="190"/>
      <c r="Q19" s="190"/>
      <c r="R19" s="190"/>
      <c r="S19" s="190"/>
      <c r="T19" s="190"/>
      <c r="U19" s="190"/>
      <c r="V19" s="190"/>
      <c r="W19" s="190"/>
      <c r="X19" s="190"/>
      <c r="Y19" s="190"/>
      <c r="Z19" s="190"/>
      <c r="AA19" s="98">
        <f>IF(AB7="他施設",AA22*0.1,IF(AB7="自施設",AA22*0.05,""))</f>
        <v>0</v>
      </c>
      <c r="AB19" s="98"/>
      <c r="AC19" s="98"/>
      <c r="AD19" s="98"/>
      <c r="AJ19" s="26"/>
      <c r="AL19" s="28"/>
      <c r="AM19" s="26"/>
    </row>
    <row r="20" spans="1:41" x14ac:dyDescent="0.2">
      <c r="A20" s="141" t="s">
        <v>46</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22" t="str">
        <f>IF(H7="","",SUM(AA16:AD19))</f>
        <v/>
      </c>
      <c r="AB20" s="122"/>
      <c r="AC20" s="122"/>
      <c r="AD20" s="122"/>
      <c r="AE20" s="18"/>
      <c r="AJ20" s="26"/>
      <c r="AL20" s="28"/>
      <c r="AM20" s="26"/>
    </row>
    <row r="21" spans="1:41" x14ac:dyDescent="0.2">
      <c r="A21" s="130" t="s">
        <v>47</v>
      </c>
      <c r="B21" s="130"/>
      <c r="C21" s="130"/>
      <c r="D21" s="130"/>
      <c r="E21" s="130"/>
      <c r="F21" s="130"/>
      <c r="G21" s="130"/>
      <c r="H21" s="132" t="s">
        <v>52</v>
      </c>
      <c r="I21" s="81"/>
      <c r="J21" s="81"/>
      <c r="K21" s="131"/>
      <c r="L21" s="131"/>
      <c r="M21" s="131"/>
      <c r="N21" s="19" t="s">
        <v>25</v>
      </c>
      <c r="O21" s="81" t="s">
        <v>36</v>
      </c>
      <c r="P21" s="81"/>
      <c r="Q21" s="81"/>
      <c r="R21" s="81"/>
      <c r="S21" s="47"/>
      <c r="T21" s="143" t="s">
        <v>85</v>
      </c>
      <c r="U21" s="143"/>
      <c r="V21" s="143"/>
      <c r="W21" s="143"/>
      <c r="X21" s="143"/>
      <c r="Y21" s="143"/>
      <c r="Z21" s="143"/>
      <c r="AA21" s="98">
        <f>K21*S21*H7</f>
        <v>0</v>
      </c>
      <c r="AB21" s="98"/>
      <c r="AC21" s="98"/>
      <c r="AD21" s="98"/>
      <c r="AG21" s="8"/>
      <c r="AJ21" s="26"/>
      <c r="AL21" s="28"/>
      <c r="AM21" s="26"/>
    </row>
    <row r="22" spans="1:41" x14ac:dyDescent="0.2">
      <c r="A22" s="123" t="s">
        <v>84</v>
      </c>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98">
        <f>R9</f>
        <v>0</v>
      </c>
      <c r="AB22" s="98"/>
      <c r="AC22" s="98"/>
      <c r="AD22" s="98"/>
      <c r="AJ22" s="26"/>
      <c r="AL22" s="28"/>
      <c r="AM22" s="26"/>
    </row>
    <row r="23" spans="1:4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29"/>
      <c r="Z23" s="30"/>
      <c r="AA23" s="30"/>
      <c r="AB23" s="30"/>
      <c r="AC23" s="30"/>
      <c r="AD23" s="30"/>
      <c r="AM23" s="26"/>
    </row>
    <row r="24" spans="1:41" x14ac:dyDescent="0.2">
      <c r="A24" s="92" t="s">
        <v>11</v>
      </c>
      <c r="B24" s="92"/>
      <c r="C24" s="92"/>
      <c r="D24" s="92"/>
      <c r="E24" s="92"/>
      <c r="F24" s="92"/>
      <c r="G24" s="92"/>
      <c r="H24" s="196" t="s">
        <v>10</v>
      </c>
      <c r="I24" s="197"/>
      <c r="J24" s="197"/>
      <c r="K24" s="197"/>
      <c r="L24" s="197"/>
      <c r="M24" s="197"/>
      <c r="N24" s="197"/>
      <c r="O24" s="197"/>
      <c r="P24" s="197"/>
      <c r="Q24" s="197"/>
      <c r="R24" s="197"/>
      <c r="S24" s="197"/>
      <c r="T24" s="197"/>
      <c r="U24" s="197"/>
      <c r="V24" s="197"/>
      <c r="W24" s="197"/>
      <c r="X24" s="197"/>
      <c r="Y24" s="197"/>
      <c r="Z24" s="198"/>
      <c r="AA24" s="196" t="s">
        <v>42</v>
      </c>
      <c r="AB24" s="197"/>
      <c r="AC24" s="197"/>
      <c r="AD24" s="198"/>
    </row>
    <row r="25" spans="1:41" ht="26.15" customHeight="1" x14ac:dyDescent="0.2">
      <c r="A25" s="82" t="s">
        <v>87</v>
      </c>
      <c r="B25" s="83"/>
      <c r="C25" s="83"/>
      <c r="D25" s="83"/>
      <c r="E25" s="83"/>
      <c r="F25" s="83"/>
      <c r="G25" s="83"/>
      <c r="H25" s="125" t="s">
        <v>50</v>
      </c>
      <c r="I25" s="125"/>
      <c r="J25" s="125"/>
      <c r="K25" s="125"/>
      <c r="L25" s="125"/>
      <c r="M25" s="125"/>
      <c r="N25" s="125"/>
      <c r="O25" s="125"/>
      <c r="P25" s="125"/>
      <c r="Q25" s="125"/>
      <c r="R25" s="125"/>
      <c r="S25" s="125"/>
      <c r="T25" s="125"/>
      <c r="U25" s="125"/>
      <c r="V25" s="125"/>
      <c r="W25" s="125"/>
      <c r="X25" s="125"/>
      <c r="Y25" s="125"/>
      <c r="Z25" s="125"/>
      <c r="AA25" s="119">
        <f>AA29-AA28</f>
        <v>0</v>
      </c>
      <c r="AB25" s="119"/>
      <c r="AC25" s="119"/>
      <c r="AD25" s="119"/>
      <c r="AE25" s="18"/>
      <c r="AM25" s="28"/>
    </row>
    <row r="26" spans="1:41" ht="26.15" customHeight="1" x14ac:dyDescent="0.2">
      <c r="A26" s="84" t="s">
        <v>88</v>
      </c>
      <c r="B26" s="84"/>
      <c r="C26" s="84"/>
      <c r="D26" s="84"/>
      <c r="E26" s="84"/>
      <c r="F26" s="84"/>
      <c r="G26" s="84"/>
      <c r="H26" s="54"/>
      <c r="I26" s="95" t="s">
        <v>16</v>
      </c>
      <c r="J26" s="95"/>
      <c r="K26" s="95"/>
      <c r="L26" s="95" t="s">
        <v>57</v>
      </c>
      <c r="M26" s="95"/>
      <c r="N26" s="95"/>
      <c r="O26" s="95"/>
      <c r="P26" s="101">
        <f>'(医)院内書式9　治験研究経費ポイント算出表'!O90</f>
        <v>0</v>
      </c>
      <c r="Q26" s="102"/>
      <c r="R26" s="102"/>
      <c r="S26" s="102"/>
      <c r="T26" s="102"/>
      <c r="U26" s="102"/>
      <c r="V26" s="102"/>
      <c r="W26" s="46" t="s">
        <v>59</v>
      </c>
      <c r="X26" s="51">
        <f>IF(AB7="他施設",30,IF(AB7="自施設",5,""))</f>
        <v>5</v>
      </c>
      <c r="Y26" s="103" t="s">
        <v>76</v>
      </c>
      <c r="Z26" s="104"/>
      <c r="AA26" s="98" t="str">
        <f>IF(H7="","",IF(H26="","",IF(P26="─","",P26*X26*(1+AB9))))</f>
        <v/>
      </c>
      <c r="AB26" s="98"/>
      <c r="AC26" s="98"/>
      <c r="AD26" s="98"/>
      <c r="AF26" t="s">
        <v>54</v>
      </c>
    </row>
    <row r="27" spans="1:41" ht="26.15" customHeight="1" x14ac:dyDescent="0.2">
      <c r="A27" s="91" t="s">
        <v>89</v>
      </c>
      <c r="B27" s="91"/>
      <c r="C27" s="91"/>
      <c r="D27" s="91"/>
      <c r="E27" s="91"/>
      <c r="F27" s="91"/>
      <c r="G27" s="91"/>
      <c r="H27" s="126" t="s">
        <v>93</v>
      </c>
      <c r="I27" s="126"/>
      <c r="J27" s="126"/>
      <c r="K27" s="126"/>
      <c r="L27" s="126"/>
      <c r="M27" s="126"/>
      <c r="N27" s="126"/>
      <c r="O27" s="126"/>
      <c r="P27" s="126"/>
      <c r="Q27" s="126"/>
      <c r="R27" s="126"/>
      <c r="S27" s="126"/>
      <c r="T27" s="126"/>
      <c r="U27" s="126"/>
      <c r="V27" s="126"/>
      <c r="W27" s="126"/>
      <c r="X27" s="126"/>
      <c r="Y27" s="126"/>
      <c r="Z27" s="126"/>
      <c r="AA27" s="98">
        <f>IF(AB7="他施設",AA29*0.1,IF(AB7="自施設",AA29*0.05,""))</f>
        <v>0</v>
      </c>
      <c r="AB27" s="98"/>
      <c r="AC27" s="98"/>
      <c r="AD27" s="98"/>
      <c r="AM27" s="28"/>
    </row>
    <row r="28" spans="1:41" x14ac:dyDescent="0.2">
      <c r="A28" s="127" t="s">
        <v>90</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2">
        <f>SUM(AA26:AD27)</f>
        <v>0</v>
      </c>
      <c r="AB28" s="122"/>
      <c r="AC28" s="122"/>
      <c r="AD28" s="122"/>
      <c r="AE28" s="18"/>
    </row>
    <row r="29" spans="1:41" x14ac:dyDescent="0.2">
      <c r="A29" s="128" t="s">
        <v>49</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98">
        <f>R10</f>
        <v>0</v>
      </c>
      <c r="AB29" s="98"/>
      <c r="AC29" s="98"/>
      <c r="AD29" s="98"/>
    </row>
    <row r="30" spans="1:4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41" x14ac:dyDescent="0.2">
      <c r="A31" s="10" t="s">
        <v>67</v>
      </c>
      <c r="B31" s="10"/>
      <c r="C31" s="10"/>
      <c r="D31" s="10"/>
      <c r="E31" s="10"/>
      <c r="F31" s="10"/>
      <c r="G31" s="10"/>
      <c r="H31" s="10"/>
      <c r="I31" s="10"/>
      <c r="J31" s="10"/>
      <c r="K31" s="10"/>
      <c r="L31" s="10"/>
      <c r="M31" s="10"/>
      <c r="N31" s="10"/>
      <c r="O31" s="10"/>
      <c r="P31" s="10"/>
      <c r="Q31" s="42"/>
      <c r="R31" s="42"/>
      <c r="S31" s="42"/>
      <c r="T31" s="42"/>
      <c r="U31" s="11"/>
      <c r="V31" s="11"/>
      <c r="W31" s="42"/>
      <c r="X31" s="42"/>
      <c r="Y31" s="42"/>
      <c r="AA31" s="80" t="s">
        <v>43</v>
      </c>
      <c r="AB31" s="80"/>
      <c r="AC31" s="80"/>
      <c r="AD31" s="80"/>
    </row>
    <row r="32" spans="1:41" ht="14" x14ac:dyDescent="0.2">
      <c r="A32" s="71" t="s">
        <v>12</v>
      </c>
      <c r="B32" s="10"/>
      <c r="C32" s="10"/>
      <c r="D32" s="10"/>
      <c r="E32" s="10"/>
      <c r="F32" s="10"/>
      <c r="G32" s="10"/>
      <c r="H32" s="10"/>
      <c r="I32" s="10"/>
      <c r="J32" s="10"/>
      <c r="K32" s="10"/>
      <c r="L32" s="10"/>
      <c r="M32" s="10"/>
      <c r="N32" s="10"/>
      <c r="O32" s="10"/>
      <c r="Q32" s="55"/>
      <c r="R32" s="55"/>
      <c r="S32" s="55"/>
      <c r="T32" s="55"/>
      <c r="U32" s="11"/>
      <c r="V32" s="11"/>
      <c r="W32" s="55"/>
      <c r="X32" s="55"/>
      <c r="Y32" s="11" t="s">
        <v>14</v>
      </c>
      <c r="AA32" s="105" t="str">
        <f>IF($H$6="","",AA22)</f>
        <v/>
      </c>
      <c r="AB32" s="105"/>
      <c r="AC32" s="105"/>
      <c r="AD32" s="105"/>
      <c r="AK32" s="26"/>
      <c r="AL32" s="27"/>
    </row>
    <row r="33" spans="1:38" ht="14" x14ac:dyDescent="0.2">
      <c r="A33" s="73"/>
      <c r="B33" s="73" t="s">
        <v>26</v>
      </c>
      <c r="C33" s="73"/>
      <c r="D33" s="73"/>
      <c r="E33" s="73"/>
      <c r="F33" s="73"/>
      <c r="G33" s="73"/>
      <c r="H33" s="33"/>
      <c r="I33" s="33"/>
      <c r="J33" s="33"/>
      <c r="K33" s="33"/>
      <c r="L33" s="33"/>
      <c r="M33" s="33"/>
      <c r="N33" s="33"/>
      <c r="O33" s="33"/>
      <c r="Q33" s="56"/>
      <c r="R33" s="56"/>
      <c r="S33" s="56"/>
      <c r="T33" s="56"/>
      <c r="U33" s="57"/>
      <c r="V33" s="57"/>
      <c r="W33" s="56"/>
      <c r="X33" s="56"/>
      <c r="Y33" s="34" t="s">
        <v>14</v>
      </c>
      <c r="Z33" s="52"/>
      <c r="AA33" s="106" t="str">
        <f>IF($H$6="","",AA15)</f>
        <v/>
      </c>
      <c r="AB33" s="106"/>
      <c r="AC33" s="106"/>
      <c r="AD33" s="106"/>
      <c r="AK33" s="26"/>
      <c r="AL33" s="27"/>
    </row>
    <row r="34" spans="1:38" ht="14" x14ac:dyDescent="0.2">
      <c r="A34" s="73"/>
      <c r="B34" s="74" t="s">
        <v>27</v>
      </c>
      <c r="C34" s="74"/>
      <c r="D34" s="74"/>
      <c r="E34" s="74"/>
      <c r="F34" s="74"/>
      <c r="G34" s="74"/>
      <c r="H34" s="31"/>
      <c r="I34" s="31"/>
      <c r="J34" s="31"/>
      <c r="K34" s="31"/>
      <c r="L34" s="31"/>
      <c r="M34" s="31"/>
      <c r="N34" s="31"/>
      <c r="O34" s="31"/>
      <c r="Q34" s="58"/>
      <c r="R34" s="58"/>
      <c r="S34" s="58"/>
      <c r="T34" s="58"/>
      <c r="U34" s="59"/>
      <c r="V34" s="59"/>
      <c r="W34" s="58"/>
      <c r="X34" s="58"/>
      <c r="Y34" s="32" t="s">
        <v>14</v>
      </c>
      <c r="Z34" s="66"/>
      <c r="AA34" s="107" t="str">
        <f>IF($H$6="","",AA20)</f>
        <v/>
      </c>
      <c r="AB34" s="107"/>
      <c r="AC34" s="107"/>
      <c r="AD34" s="107"/>
      <c r="AK34" s="26"/>
      <c r="AL34" s="27"/>
    </row>
    <row r="35" spans="1:38" ht="14" x14ac:dyDescent="0.2">
      <c r="A35" s="73"/>
      <c r="B35" s="73" t="s">
        <v>48</v>
      </c>
      <c r="C35" s="73"/>
      <c r="D35" s="73"/>
      <c r="E35" s="73"/>
      <c r="F35" s="73"/>
      <c r="G35" s="73"/>
      <c r="H35" s="10"/>
      <c r="I35" s="10"/>
      <c r="J35" s="10"/>
      <c r="K35" s="10"/>
      <c r="L35" s="10"/>
      <c r="M35" s="10"/>
      <c r="N35" s="10"/>
      <c r="O35" s="10"/>
      <c r="Q35" s="55"/>
      <c r="R35" s="55"/>
      <c r="S35" s="55"/>
      <c r="T35" s="55"/>
      <c r="U35" s="11"/>
      <c r="V35" s="11"/>
      <c r="W35" s="55"/>
      <c r="X35" s="55"/>
      <c r="Y35" s="11" t="s">
        <v>14</v>
      </c>
      <c r="Z35" s="7"/>
      <c r="AA35" s="96" t="str">
        <f>IF($H$6="","",AA21)</f>
        <v/>
      </c>
      <c r="AB35" s="96"/>
      <c r="AC35" s="96"/>
      <c r="AD35" s="96"/>
      <c r="AK35" s="26"/>
      <c r="AL35" s="27"/>
    </row>
    <row r="36" spans="1:38" ht="10" customHeight="1" x14ac:dyDescent="0.2">
      <c r="A36" s="75"/>
      <c r="B36" s="75"/>
      <c r="C36" s="75"/>
      <c r="D36" s="75"/>
      <c r="E36" s="75"/>
      <c r="F36" s="75"/>
      <c r="G36" s="75"/>
      <c r="P36" s="11"/>
      <c r="Q36" s="60"/>
      <c r="R36" s="60"/>
      <c r="S36" s="60"/>
      <c r="T36" s="60"/>
      <c r="U36" s="61"/>
      <c r="V36" s="61"/>
      <c r="W36" s="60"/>
      <c r="X36" s="60"/>
      <c r="Y36" s="60"/>
      <c r="Z36" s="60"/>
      <c r="AA36" s="36"/>
      <c r="AB36" s="36"/>
      <c r="AC36" s="36"/>
      <c r="AD36" s="36"/>
    </row>
    <row r="37" spans="1:38" x14ac:dyDescent="0.2">
      <c r="A37" s="75" t="s">
        <v>68</v>
      </c>
      <c r="B37" s="75"/>
      <c r="C37" s="75"/>
      <c r="D37" s="75"/>
      <c r="E37" s="75"/>
      <c r="F37" s="75"/>
      <c r="G37" s="75"/>
      <c r="Q37" s="43"/>
      <c r="R37" s="43"/>
      <c r="S37" s="43"/>
      <c r="T37" s="43"/>
      <c r="U37" s="11"/>
      <c r="V37" s="11"/>
      <c r="W37" s="43"/>
      <c r="X37" s="43"/>
      <c r="Y37" s="43"/>
      <c r="AA37" s="80" t="s">
        <v>43</v>
      </c>
      <c r="AB37" s="80"/>
      <c r="AC37" s="80"/>
      <c r="AD37" s="80"/>
    </row>
    <row r="38" spans="1:38" ht="14" x14ac:dyDescent="0.2">
      <c r="A38" s="76" t="s">
        <v>13</v>
      </c>
      <c r="B38" s="73"/>
      <c r="C38" s="73"/>
      <c r="D38" s="73"/>
      <c r="E38" s="73"/>
      <c r="F38" s="73"/>
      <c r="G38" s="73"/>
      <c r="H38" s="10"/>
      <c r="I38" s="10"/>
      <c r="J38" s="10"/>
      <c r="K38" s="10"/>
      <c r="L38" s="10"/>
      <c r="M38" s="10"/>
      <c r="N38" s="10"/>
      <c r="O38" s="10"/>
      <c r="Q38" s="62"/>
      <c r="R38" s="62"/>
      <c r="S38" s="62"/>
      <c r="T38" s="62"/>
      <c r="U38" s="11"/>
      <c r="V38" s="11"/>
      <c r="W38" s="62"/>
      <c r="X38" s="62"/>
      <c r="Y38" s="11" t="s">
        <v>14</v>
      </c>
      <c r="AA38" s="105" t="str">
        <f>IF($H$6="","",AA29)</f>
        <v/>
      </c>
      <c r="AB38" s="105"/>
      <c r="AC38" s="105"/>
      <c r="AD38" s="105"/>
    </row>
    <row r="39" spans="1:38" ht="14" x14ac:dyDescent="0.2">
      <c r="A39" s="75"/>
      <c r="B39" s="73" t="s">
        <v>28</v>
      </c>
      <c r="C39" s="73"/>
      <c r="D39" s="73"/>
      <c r="E39" s="73"/>
      <c r="F39" s="73"/>
      <c r="G39" s="73"/>
      <c r="H39" s="33"/>
      <c r="I39" s="33"/>
      <c r="J39" s="33"/>
      <c r="K39" s="33"/>
      <c r="L39" s="33"/>
      <c r="M39" s="33"/>
      <c r="N39" s="33"/>
      <c r="O39" s="33"/>
      <c r="Q39" s="63"/>
      <c r="R39" s="63"/>
      <c r="S39" s="63"/>
      <c r="T39" s="63"/>
      <c r="U39" s="34"/>
      <c r="V39" s="34"/>
      <c r="W39" s="63"/>
      <c r="X39" s="63"/>
      <c r="Y39" s="34" t="s">
        <v>14</v>
      </c>
      <c r="Z39" s="18"/>
      <c r="AA39" s="120" t="str">
        <f>IF($H$6="","",AA25)</f>
        <v/>
      </c>
      <c r="AB39" s="120"/>
      <c r="AC39" s="120"/>
      <c r="AD39" s="120"/>
    </row>
    <row r="40" spans="1:38" ht="14" x14ac:dyDescent="0.2">
      <c r="A40" s="75"/>
      <c r="B40" s="74" t="s">
        <v>29</v>
      </c>
      <c r="C40" s="74"/>
      <c r="D40" s="74"/>
      <c r="E40" s="74"/>
      <c r="F40" s="74"/>
      <c r="G40" s="74"/>
      <c r="H40" s="31"/>
      <c r="I40" s="31"/>
      <c r="J40" s="31"/>
      <c r="K40" s="31"/>
      <c r="L40" s="31"/>
      <c r="M40" s="31"/>
      <c r="N40" s="31"/>
      <c r="O40" s="31"/>
      <c r="Q40" s="64"/>
      <c r="R40" s="64"/>
      <c r="S40" s="64"/>
      <c r="T40" s="64"/>
      <c r="U40" s="32"/>
      <c r="V40" s="32"/>
      <c r="W40" s="64"/>
      <c r="X40" s="64"/>
      <c r="Y40" s="32" t="s">
        <v>14</v>
      </c>
      <c r="Z40" s="66"/>
      <c r="AA40" s="107" t="str">
        <f>IF($H$6="","",AA28)</f>
        <v/>
      </c>
      <c r="AB40" s="107"/>
      <c r="AC40" s="107"/>
      <c r="AD40" s="107"/>
    </row>
    <row r="41" spans="1:38" ht="10" customHeight="1" x14ac:dyDescent="0.2">
      <c r="A41" s="75"/>
      <c r="B41" s="73"/>
      <c r="C41" s="73"/>
      <c r="D41" s="73"/>
      <c r="E41" s="73"/>
      <c r="F41" s="73"/>
      <c r="G41" s="73"/>
      <c r="H41" s="10"/>
      <c r="I41" s="10"/>
      <c r="J41" s="10"/>
      <c r="K41" s="10"/>
      <c r="L41" s="10"/>
      <c r="M41" s="10"/>
      <c r="N41" s="10"/>
      <c r="O41" s="10"/>
      <c r="P41" s="10"/>
      <c r="Q41" s="65"/>
      <c r="R41" s="65"/>
      <c r="S41" s="65"/>
      <c r="T41" s="65"/>
      <c r="U41" s="61"/>
      <c r="V41" s="61"/>
      <c r="W41" s="65"/>
      <c r="X41" s="65"/>
      <c r="Y41" s="65"/>
      <c r="Z41" s="65"/>
      <c r="AA41" s="35"/>
      <c r="AB41" s="35"/>
      <c r="AC41" s="35"/>
      <c r="AD41" s="35"/>
      <c r="AG41" s="10"/>
      <c r="AH41" s="10"/>
    </row>
    <row r="42" spans="1:38" ht="14" x14ac:dyDescent="0.2">
      <c r="A42" s="37" t="s">
        <v>66</v>
      </c>
      <c r="B42" s="38"/>
      <c r="C42" s="38"/>
      <c r="D42" s="38"/>
      <c r="E42" s="38"/>
      <c r="F42" s="38"/>
      <c r="G42" s="38"/>
      <c r="H42" s="38"/>
      <c r="I42" s="38"/>
      <c r="J42" s="38"/>
      <c r="K42" s="38"/>
      <c r="L42" s="38"/>
      <c r="M42" s="67" t="s">
        <v>51</v>
      </c>
      <c r="N42" s="67"/>
      <c r="O42" s="67"/>
      <c r="P42" s="67"/>
      <c r="Q42" s="67" t="s">
        <v>60</v>
      </c>
      <c r="R42" s="67"/>
      <c r="S42" s="67"/>
      <c r="T42" s="67"/>
      <c r="U42" s="67" t="s">
        <v>61</v>
      </c>
      <c r="V42" s="67"/>
      <c r="W42" s="67"/>
      <c r="X42" s="67"/>
      <c r="Z42" s="39"/>
      <c r="AA42" s="38" t="s">
        <v>53</v>
      </c>
      <c r="AB42" s="40"/>
      <c r="AC42" s="40"/>
      <c r="AD42" s="40"/>
      <c r="AG42" s="22"/>
      <c r="AH42" s="22"/>
      <c r="AI42" s="20"/>
    </row>
    <row r="43" spans="1:38" ht="14" x14ac:dyDescent="0.2">
      <c r="A43" s="37"/>
      <c r="B43" s="38" t="s">
        <v>75</v>
      </c>
      <c r="C43" s="38"/>
      <c r="D43" s="38"/>
      <c r="E43" s="38"/>
      <c r="F43" s="38"/>
      <c r="G43" s="38"/>
      <c r="H43" s="38"/>
      <c r="I43" s="38"/>
      <c r="J43" s="38"/>
      <c r="K43" s="38"/>
      <c r="L43" s="38"/>
      <c r="M43" s="148">
        <f>$K$21</f>
        <v>0</v>
      </c>
      <c r="N43" s="148"/>
      <c r="O43" s="148"/>
      <c r="P43" s="68" t="s">
        <v>62</v>
      </c>
      <c r="Q43" s="129">
        <f>$S$21</f>
        <v>0</v>
      </c>
      <c r="R43" s="129"/>
      <c r="S43" s="129"/>
      <c r="T43" s="69" t="s">
        <v>63</v>
      </c>
      <c r="U43" s="149">
        <f>H7</f>
        <v>0</v>
      </c>
      <c r="V43" s="149"/>
      <c r="W43" s="149"/>
      <c r="X43" s="70"/>
      <c r="Y43" s="41" t="s">
        <v>14</v>
      </c>
      <c r="Z43" s="39"/>
      <c r="AA43" s="108">
        <f>AA21</f>
        <v>0</v>
      </c>
      <c r="AB43" s="109"/>
      <c r="AC43" s="109"/>
      <c r="AD43" s="109"/>
      <c r="AG43" s="23"/>
      <c r="AH43" s="23"/>
      <c r="AI43" s="21"/>
    </row>
    <row r="44" spans="1:38" ht="14.15" customHeight="1" x14ac:dyDescent="0.2">
      <c r="B44" s="38" t="s">
        <v>69</v>
      </c>
      <c r="C44" s="10"/>
      <c r="D44" s="10"/>
      <c r="E44" s="10"/>
      <c r="F44" s="10"/>
      <c r="G44" s="10"/>
      <c r="H44" s="10"/>
      <c r="I44" s="10"/>
      <c r="J44" s="10"/>
      <c r="K44" s="10"/>
      <c r="L44" s="10"/>
      <c r="M44" s="10"/>
      <c r="N44" s="10"/>
      <c r="O44" s="10"/>
      <c r="P44" s="10"/>
      <c r="Q44" s="9"/>
      <c r="R44" s="9"/>
      <c r="S44" s="9"/>
      <c r="T44" s="9"/>
      <c r="U44" s="9"/>
      <c r="V44" s="9"/>
      <c r="W44" s="9"/>
      <c r="X44" s="9"/>
      <c r="Y44" s="9"/>
      <c r="Z44" s="39"/>
      <c r="AA44" s="10"/>
      <c r="AG44" s="11"/>
      <c r="AH44" s="11"/>
      <c r="AI44" s="7"/>
    </row>
    <row r="45" spans="1:38" ht="10" customHeight="1" x14ac:dyDescent="0.2">
      <c r="B45" s="38"/>
      <c r="C45" s="10"/>
      <c r="D45" s="10"/>
      <c r="E45" s="10"/>
      <c r="F45" s="10"/>
      <c r="G45" s="10"/>
      <c r="H45" s="10"/>
      <c r="I45" s="10"/>
      <c r="J45" s="10"/>
      <c r="K45" s="10"/>
      <c r="L45" s="10"/>
      <c r="M45" s="10"/>
      <c r="N45" s="10"/>
      <c r="O45" s="10"/>
      <c r="P45" s="10"/>
      <c r="Q45" s="9"/>
      <c r="R45" s="9"/>
      <c r="S45" s="9"/>
      <c r="T45" s="9"/>
      <c r="U45" s="9"/>
      <c r="V45" s="9"/>
      <c r="W45" s="9"/>
      <c r="X45" s="9"/>
      <c r="Y45" s="9"/>
      <c r="Z45" s="39"/>
      <c r="AA45" s="10"/>
      <c r="AG45" s="11"/>
      <c r="AH45" s="11"/>
      <c r="AI45" s="7"/>
    </row>
    <row r="46" spans="1:38" ht="14" x14ac:dyDescent="0.2">
      <c r="A46" s="25" t="s">
        <v>73</v>
      </c>
      <c r="B46" s="10"/>
      <c r="C46" s="10"/>
      <c r="D46" s="10"/>
      <c r="E46" s="10"/>
      <c r="F46" s="10"/>
      <c r="G46" s="10"/>
      <c r="H46" s="10"/>
      <c r="I46" s="10"/>
      <c r="J46" s="10"/>
      <c r="K46" s="10"/>
      <c r="L46" s="10"/>
      <c r="M46" s="10"/>
      <c r="N46" s="10"/>
      <c r="O46" s="10"/>
      <c r="P46" s="10"/>
      <c r="Q46" s="43"/>
      <c r="R46" s="43"/>
      <c r="S46" s="43"/>
      <c r="T46" s="43"/>
      <c r="U46" s="11"/>
      <c r="V46" s="11"/>
      <c r="W46" s="43"/>
      <c r="X46" s="43"/>
      <c r="Y46" s="43"/>
      <c r="Z46" s="39"/>
      <c r="AA46" s="80" t="s">
        <v>43</v>
      </c>
      <c r="AB46" s="80"/>
      <c r="AC46" s="80"/>
      <c r="AD46" s="80"/>
    </row>
    <row r="47" spans="1:38" ht="14" x14ac:dyDescent="0.2">
      <c r="B47" s="10" t="s">
        <v>74</v>
      </c>
      <c r="C47" s="10"/>
      <c r="D47" s="10"/>
      <c r="E47" s="10"/>
      <c r="F47" s="10"/>
      <c r="G47" s="10"/>
      <c r="H47" s="10"/>
      <c r="I47" s="10"/>
      <c r="J47" s="10"/>
      <c r="K47" s="10"/>
      <c r="L47" s="10"/>
      <c r="M47" s="10"/>
      <c r="N47" s="10"/>
      <c r="O47" s="10"/>
      <c r="Q47" s="62"/>
      <c r="R47" s="62"/>
      <c r="S47" s="62"/>
      <c r="T47" s="62"/>
      <c r="U47" s="11"/>
      <c r="V47" s="11"/>
      <c r="W47" s="62"/>
      <c r="X47" s="62"/>
      <c r="Y47" s="11" t="s">
        <v>14</v>
      </c>
      <c r="Z47" s="39"/>
      <c r="AA47" s="110">
        <f>R11</f>
        <v>0</v>
      </c>
      <c r="AB47" s="110"/>
      <c r="AC47" s="110"/>
      <c r="AD47" s="110"/>
    </row>
    <row r="48" spans="1:38" ht="10" customHeight="1" x14ac:dyDescent="0.2">
      <c r="B48" s="10"/>
      <c r="C48" s="10"/>
      <c r="D48" s="10"/>
      <c r="E48" s="10"/>
      <c r="F48" s="10"/>
      <c r="G48" s="10"/>
      <c r="H48" s="10"/>
      <c r="I48" s="10"/>
      <c r="J48" s="10"/>
      <c r="K48" s="10"/>
      <c r="L48" s="10"/>
      <c r="M48" s="10"/>
      <c r="N48" s="10"/>
      <c r="O48" s="10"/>
      <c r="Q48" s="61"/>
      <c r="R48" s="61"/>
      <c r="S48" s="61"/>
      <c r="T48" s="61"/>
      <c r="U48" s="61"/>
      <c r="V48" s="61"/>
      <c r="W48" s="61"/>
      <c r="X48" s="61"/>
      <c r="Y48" s="10"/>
      <c r="Z48" s="39"/>
      <c r="AA48" s="10"/>
      <c r="AG48" s="10"/>
      <c r="AH48" s="10"/>
    </row>
    <row r="49" spans="1:30" ht="15" customHeight="1" x14ac:dyDescent="0.2">
      <c r="B49" s="10"/>
      <c r="C49" s="10"/>
      <c r="D49" s="10"/>
      <c r="E49" s="10"/>
      <c r="F49" s="10"/>
      <c r="G49" s="10"/>
      <c r="H49" s="10"/>
      <c r="I49" s="10"/>
      <c r="J49" s="10"/>
      <c r="K49" s="10"/>
      <c r="L49" s="10"/>
      <c r="M49" s="10"/>
      <c r="N49" s="10"/>
      <c r="O49" s="10"/>
      <c r="Q49" s="43"/>
      <c r="R49" s="43"/>
      <c r="S49" s="43"/>
      <c r="T49" s="43"/>
      <c r="U49" s="11"/>
      <c r="V49" s="11"/>
      <c r="W49" s="43"/>
      <c r="X49" s="43"/>
    </row>
    <row r="50" spans="1:30" ht="14" x14ac:dyDescent="0.2">
      <c r="A50" t="s">
        <v>70</v>
      </c>
      <c r="Q50" s="62"/>
      <c r="R50" s="62"/>
      <c r="S50" s="62"/>
      <c r="T50" s="62"/>
      <c r="U50" s="11"/>
      <c r="V50" s="11"/>
      <c r="W50" s="62"/>
      <c r="X50" s="62"/>
      <c r="Y50" s="10"/>
      <c r="Z50" s="39"/>
      <c r="AA50" s="80" t="s">
        <v>43</v>
      </c>
      <c r="AB50" s="80"/>
      <c r="AC50" s="80"/>
      <c r="AD50" s="80"/>
    </row>
    <row r="51" spans="1:30" ht="14" x14ac:dyDescent="0.2">
      <c r="B51" t="s">
        <v>72</v>
      </c>
      <c r="Q51" s="11"/>
      <c r="R51" s="11"/>
      <c r="S51" s="11"/>
      <c r="T51" s="11"/>
      <c r="U51" s="11"/>
      <c r="V51" s="11"/>
      <c r="W51" s="11"/>
      <c r="X51" s="11"/>
      <c r="Y51" s="7" t="s">
        <v>14</v>
      </c>
      <c r="Z51" s="39"/>
      <c r="AA51" s="79" t="str">
        <f>IF(H7="","",AA32+AA38*$H$7)</f>
        <v/>
      </c>
      <c r="AB51" s="79"/>
      <c r="AC51" s="79"/>
      <c r="AD51" s="79"/>
    </row>
    <row r="52" spans="1:30" x14ac:dyDescent="0.2">
      <c r="B52" t="s">
        <v>71</v>
      </c>
    </row>
    <row r="54" spans="1:30" x14ac:dyDescent="0.2">
      <c r="A54" t="s">
        <v>82</v>
      </c>
    </row>
    <row r="55" spans="1:30" x14ac:dyDescent="0.2">
      <c r="B55" s="78" t="s">
        <v>83</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row>
  </sheetData>
  <mergeCells count="110">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s>
  <phoneticPr fontId="2"/>
  <dataValidations count="5">
    <dataValidation type="list" allowBlank="1" showInputMessage="1" showErrorMessage="1" sqref="Z3 Q2:Q3 U2:U3">
      <formula1>$AF$3:$AF$4</formula1>
    </dataValidation>
    <dataValidation type="list" allowBlank="1" showInputMessage="1" showErrorMessage="1" sqref="H26">
      <formula1>$AF$26:$AG$26</formula1>
    </dataValidation>
    <dataValidation type="list" allowBlank="1" showInputMessage="1" showErrorMessage="1" sqref="AB7:AD7">
      <formula1>$AF$7:$AG$7</formula1>
    </dataValidation>
    <dataValidation type="list" allowBlank="1" showInputMessage="1" showErrorMessage="1" sqref="M8">
      <formula1>$AF$9:$AG$9</formula1>
    </dataValidation>
    <dataValidation type="list" allowBlank="1" showInputMessage="1" showErrorMessage="1" sqref="AB9:AB11">
      <formula1>$AF$8:$AG$8</formula1>
    </dataValidation>
  </dataValidations>
  <pageMargins left="0.25" right="0.25" top="0.75" bottom="0.75" header="0.3" footer="0.3"/>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9"/>
  <sheetViews>
    <sheetView view="pageBreakPreview" zoomScale="85" zoomScaleNormal="85" zoomScaleSheetLayoutView="85" workbookViewId="0">
      <pane xSplit="9" ySplit="11" topLeftCell="J12" activePane="bottomRight" state="frozen"/>
      <selection pane="topRight" activeCell="J1" sqref="J1"/>
      <selection pane="bottomLeft" activeCell="A12" sqref="A12"/>
      <selection pane="bottomRight" activeCell="I7" sqref="I7:AE7"/>
    </sheetView>
  </sheetViews>
  <sheetFormatPr defaultColWidth="3.6328125" defaultRowHeight="20.149999999999999" customHeight="1" x14ac:dyDescent="0.2"/>
  <cols>
    <col min="1" max="1" width="3.08984375" style="6" customWidth="1"/>
    <col min="2" max="2" width="3.6328125" style="407" customWidth="1"/>
    <col min="3" max="3" width="5.08984375" style="400" customWidth="1"/>
    <col min="4" max="8" width="5.08984375" style="401" customWidth="1"/>
    <col min="9" max="9" width="2.90625" style="6" customWidth="1"/>
    <col min="10" max="10" width="3.453125" style="6" customWidth="1"/>
    <col min="11" max="11" width="3.6328125" style="6" customWidth="1"/>
    <col min="12" max="12" width="4.6328125" style="6" customWidth="1"/>
    <col min="13" max="17" width="3.6328125" style="6" customWidth="1"/>
    <col min="18" max="19" width="2.08984375" style="6" customWidth="1"/>
    <col min="20" max="20" width="4.6328125" style="6" customWidth="1"/>
    <col min="21" max="21" width="3.6328125" style="6" customWidth="1"/>
    <col min="22" max="23" width="2.08984375" style="6" customWidth="1"/>
    <col min="24" max="26" width="3.6328125" style="6" customWidth="1"/>
    <col min="27" max="28" width="2.08984375" style="6" customWidth="1"/>
    <col min="29" max="29" width="4.6328125" style="6" customWidth="1"/>
    <col min="30" max="30" width="5.6328125" style="6" customWidth="1"/>
    <col min="31" max="31" width="4.6328125" style="6" customWidth="1"/>
    <col min="32" max="32" width="172.08984375" style="6" customWidth="1"/>
    <col min="33" max="35" width="3.6328125" style="6"/>
    <col min="36" max="36" width="3.6328125" style="6" customWidth="1"/>
    <col min="37" max="262" width="3.6328125" style="6"/>
    <col min="263" max="263" width="3.26953125" style="6" bestFit="1" customWidth="1"/>
    <col min="264" max="269" width="3.6328125" style="6" customWidth="1"/>
    <col min="270" max="270" width="3" style="6" bestFit="1" customWidth="1"/>
    <col min="271" max="285" width="3.6328125" style="6" customWidth="1"/>
    <col min="286" max="286" width="4.6328125" style="6" customWidth="1"/>
    <col min="287" max="518" width="3.6328125" style="6"/>
    <col min="519" max="519" width="3.26953125" style="6" bestFit="1" customWidth="1"/>
    <col min="520" max="525" width="3.6328125" style="6" customWidth="1"/>
    <col min="526" max="526" width="3" style="6" bestFit="1" customWidth="1"/>
    <col min="527" max="541" width="3.6328125" style="6" customWidth="1"/>
    <col min="542" max="542" width="4.6328125" style="6" customWidth="1"/>
    <col min="543" max="774" width="3.6328125" style="6"/>
    <col min="775" max="775" width="3.26953125" style="6" bestFit="1" customWidth="1"/>
    <col min="776" max="781" width="3.6328125" style="6" customWidth="1"/>
    <col min="782" max="782" width="3" style="6" bestFit="1" customWidth="1"/>
    <col min="783" max="797" width="3.6328125" style="6" customWidth="1"/>
    <col min="798" max="798" width="4.6328125" style="6" customWidth="1"/>
    <col min="799" max="1030" width="3.6328125" style="6"/>
    <col min="1031" max="1031" width="3.26953125" style="6" bestFit="1" customWidth="1"/>
    <col min="1032" max="1037" width="3.6328125" style="6" customWidth="1"/>
    <col min="1038" max="1038" width="3" style="6" bestFit="1" customWidth="1"/>
    <col min="1039" max="1053" width="3.6328125" style="6" customWidth="1"/>
    <col min="1054" max="1054" width="4.6328125" style="6" customWidth="1"/>
    <col min="1055" max="1286" width="3.6328125" style="6"/>
    <col min="1287" max="1287" width="3.26953125" style="6" bestFit="1" customWidth="1"/>
    <col min="1288" max="1293" width="3.6328125" style="6" customWidth="1"/>
    <col min="1294" max="1294" width="3" style="6" bestFit="1" customWidth="1"/>
    <col min="1295" max="1309" width="3.6328125" style="6" customWidth="1"/>
    <col min="1310" max="1310" width="4.6328125" style="6" customWidth="1"/>
    <col min="1311" max="1542" width="3.6328125" style="6"/>
    <col min="1543" max="1543" width="3.26953125" style="6" bestFit="1" customWidth="1"/>
    <col min="1544" max="1549" width="3.6328125" style="6" customWidth="1"/>
    <col min="1550" max="1550" width="3" style="6" bestFit="1" customWidth="1"/>
    <col min="1551" max="1565" width="3.6328125" style="6" customWidth="1"/>
    <col min="1566" max="1566" width="4.6328125" style="6" customWidth="1"/>
    <col min="1567" max="1798" width="3.6328125" style="6"/>
    <col min="1799" max="1799" width="3.26953125" style="6" bestFit="1" customWidth="1"/>
    <col min="1800" max="1805" width="3.6328125" style="6" customWidth="1"/>
    <col min="1806" max="1806" width="3" style="6" bestFit="1" customWidth="1"/>
    <col min="1807" max="1821" width="3.6328125" style="6" customWidth="1"/>
    <col min="1822" max="1822" width="4.6328125" style="6" customWidth="1"/>
    <col min="1823" max="2054" width="3.6328125" style="6"/>
    <col min="2055" max="2055" width="3.26953125" style="6" bestFit="1" customWidth="1"/>
    <col min="2056" max="2061" width="3.6328125" style="6" customWidth="1"/>
    <col min="2062" max="2062" width="3" style="6" bestFit="1" customWidth="1"/>
    <col min="2063" max="2077" width="3.6328125" style="6" customWidth="1"/>
    <col min="2078" max="2078" width="4.6328125" style="6" customWidth="1"/>
    <col min="2079" max="2310" width="3.6328125" style="6"/>
    <col min="2311" max="2311" width="3.26953125" style="6" bestFit="1" customWidth="1"/>
    <col min="2312" max="2317" width="3.6328125" style="6" customWidth="1"/>
    <col min="2318" max="2318" width="3" style="6" bestFit="1" customWidth="1"/>
    <col min="2319" max="2333" width="3.6328125" style="6" customWidth="1"/>
    <col min="2334" max="2334" width="4.6328125" style="6" customWidth="1"/>
    <col min="2335" max="2566" width="3.6328125" style="6"/>
    <col min="2567" max="2567" width="3.26953125" style="6" bestFit="1" customWidth="1"/>
    <col min="2568" max="2573" width="3.6328125" style="6" customWidth="1"/>
    <col min="2574" max="2574" width="3" style="6" bestFit="1" customWidth="1"/>
    <col min="2575" max="2589" width="3.6328125" style="6" customWidth="1"/>
    <col min="2590" max="2590" width="4.6328125" style="6" customWidth="1"/>
    <col min="2591" max="2822" width="3.6328125" style="6"/>
    <col min="2823" max="2823" width="3.26953125" style="6" bestFit="1" customWidth="1"/>
    <col min="2824" max="2829" width="3.6328125" style="6" customWidth="1"/>
    <col min="2830" max="2830" width="3" style="6" bestFit="1" customWidth="1"/>
    <col min="2831" max="2845" width="3.6328125" style="6" customWidth="1"/>
    <col min="2846" max="2846" width="4.6328125" style="6" customWidth="1"/>
    <col min="2847" max="3078" width="3.6328125" style="6"/>
    <col min="3079" max="3079" width="3.26953125" style="6" bestFit="1" customWidth="1"/>
    <col min="3080" max="3085" width="3.6328125" style="6" customWidth="1"/>
    <col min="3086" max="3086" width="3" style="6" bestFit="1" customWidth="1"/>
    <col min="3087" max="3101" width="3.6328125" style="6" customWidth="1"/>
    <col min="3102" max="3102" width="4.6328125" style="6" customWidth="1"/>
    <col min="3103" max="3334" width="3.6328125" style="6"/>
    <col min="3335" max="3335" width="3.26953125" style="6" bestFit="1" customWidth="1"/>
    <col min="3336" max="3341" width="3.6328125" style="6" customWidth="1"/>
    <col min="3342" max="3342" width="3" style="6" bestFit="1" customWidth="1"/>
    <col min="3343" max="3357" width="3.6328125" style="6" customWidth="1"/>
    <col min="3358" max="3358" width="4.6328125" style="6" customWidth="1"/>
    <col min="3359" max="3590" width="3.6328125" style="6"/>
    <col min="3591" max="3591" width="3.26953125" style="6" bestFit="1" customWidth="1"/>
    <col min="3592" max="3597" width="3.6328125" style="6" customWidth="1"/>
    <col min="3598" max="3598" width="3" style="6" bestFit="1" customWidth="1"/>
    <col min="3599" max="3613" width="3.6328125" style="6" customWidth="1"/>
    <col min="3614" max="3614" width="4.6328125" style="6" customWidth="1"/>
    <col min="3615" max="3846" width="3.6328125" style="6"/>
    <col min="3847" max="3847" width="3.26953125" style="6" bestFit="1" customWidth="1"/>
    <col min="3848" max="3853" width="3.6328125" style="6" customWidth="1"/>
    <col min="3854" max="3854" width="3" style="6" bestFit="1" customWidth="1"/>
    <col min="3855" max="3869" width="3.6328125" style="6" customWidth="1"/>
    <col min="3870" max="3870" width="4.6328125" style="6" customWidth="1"/>
    <col min="3871" max="4102" width="3.6328125" style="6"/>
    <col min="4103" max="4103" width="3.26953125" style="6" bestFit="1" customWidth="1"/>
    <col min="4104" max="4109" width="3.6328125" style="6" customWidth="1"/>
    <col min="4110" max="4110" width="3" style="6" bestFit="1" customWidth="1"/>
    <col min="4111" max="4125" width="3.6328125" style="6" customWidth="1"/>
    <col min="4126" max="4126" width="4.6328125" style="6" customWidth="1"/>
    <col min="4127" max="4358" width="3.6328125" style="6"/>
    <col min="4359" max="4359" width="3.26953125" style="6" bestFit="1" customWidth="1"/>
    <col min="4360" max="4365" width="3.6328125" style="6" customWidth="1"/>
    <col min="4366" max="4366" width="3" style="6" bestFit="1" customWidth="1"/>
    <col min="4367" max="4381" width="3.6328125" style="6" customWidth="1"/>
    <col min="4382" max="4382" width="4.6328125" style="6" customWidth="1"/>
    <col min="4383" max="4614" width="3.6328125" style="6"/>
    <col min="4615" max="4615" width="3.26953125" style="6" bestFit="1" customWidth="1"/>
    <col min="4616" max="4621" width="3.6328125" style="6" customWidth="1"/>
    <col min="4622" max="4622" width="3" style="6" bestFit="1" customWidth="1"/>
    <col min="4623" max="4637" width="3.6328125" style="6" customWidth="1"/>
    <col min="4638" max="4638" width="4.6328125" style="6" customWidth="1"/>
    <col min="4639" max="4870" width="3.6328125" style="6"/>
    <col min="4871" max="4871" width="3.26953125" style="6" bestFit="1" customWidth="1"/>
    <col min="4872" max="4877" width="3.6328125" style="6" customWidth="1"/>
    <col min="4878" max="4878" width="3" style="6" bestFit="1" customWidth="1"/>
    <col min="4879" max="4893" width="3.6328125" style="6" customWidth="1"/>
    <col min="4894" max="4894" width="4.6328125" style="6" customWidth="1"/>
    <col min="4895" max="5126" width="3.6328125" style="6"/>
    <col min="5127" max="5127" width="3.26953125" style="6" bestFit="1" customWidth="1"/>
    <col min="5128" max="5133" width="3.6328125" style="6" customWidth="1"/>
    <col min="5134" max="5134" width="3" style="6" bestFit="1" customWidth="1"/>
    <col min="5135" max="5149" width="3.6328125" style="6" customWidth="1"/>
    <col min="5150" max="5150" width="4.6328125" style="6" customWidth="1"/>
    <col min="5151" max="5382" width="3.6328125" style="6"/>
    <col min="5383" max="5383" width="3.26953125" style="6" bestFit="1" customWidth="1"/>
    <col min="5384" max="5389" width="3.6328125" style="6" customWidth="1"/>
    <col min="5390" max="5390" width="3" style="6" bestFit="1" customWidth="1"/>
    <col min="5391" max="5405" width="3.6328125" style="6" customWidth="1"/>
    <col min="5406" max="5406" width="4.6328125" style="6" customWidth="1"/>
    <col min="5407" max="5638" width="3.6328125" style="6"/>
    <col min="5639" max="5639" width="3.26953125" style="6" bestFit="1" customWidth="1"/>
    <col min="5640" max="5645" width="3.6328125" style="6" customWidth="1"/>
    <col min="5646" max="5646" width="3" style="6" bestFit="1" customWidth="1"/>
    <col min="5647" max="5661" width="3.6328125" style="6" customWidth="1"/>
    <col min="5662" max="5662" width="4.6328125" style="6" customWidth="1"/>
    <col min="5663" max="5894" width="3.6328125" style="6"/>
    <col min="5895" max="5895" width="3.26953125" style="6" bestFit="1" customWidth="1"/>
    <col min="5896" max="5901" width="3.6328125" style="6" customWidth="1"/>
    <col min="5902" max="5902" width="3" style="6" bestFit="1" customWidth="1"/>
    <col min="5903" max="5917" width="3.6328125" style="6" customWidth="1"/>
    <col min="5918" max="5918" width="4.6328125" style="6" customWidth="1"/>
    <col min="5919" max="6150" width="3.6328125" style="6"/>
    <col min="6151" max="6151" width="3.26953125" style="6" bestFit="1" customWidth="1"/>
    <col min="6152" max="6157" width="3.6328125" style="6" customWidth="1"/>
    <col min="6158" max="6158" width="3" style="6" bestFit="1" customWidth="1"/>
    <col min="6159" max="6173" width="3.6328125" style="6" customWidth="1"/>
    <col min="6174" max="6174" width="4.6328125" style="6" customWidth="1"/>
    <col min="6175" max="6406" width="3.6328125" style="6"/>
    <col min="6407" max="6407" width="3.26953125" style="6" bestFit="1" customWidth="1"/>
    <col min="6408" max="6413" width="3.6328125" style="6" customWidth="1"/>
    <col min="6414" max="6414" width="3" style="6" bestFit="1" customWidth="1"/>
    <col min="6415" max="6429" width="3.6328125" style="6" customWidth="1"/>
    <col min="6430" max="6430" width="4.6328125" style="6" customWidth="1"/>
    <col min="6431" max="6662" width="3.6328125" style="6"/>
    <col min="6663" max="6663" width="3.26953125" style="6" bestFit="1" customWidth="1"/>
    <col min="6664" max="6669" width="3.6328125" style="6" customWidth="1"/>
    <col min="6670" max="6670" width="3" style="6" bestFit="1" customWidth="1"/>
    <col min="6671" max="6685" width="3.6328125" style="6" customWidth="1"/>
    <col min="6686" max="6686" width="4.6328125" style="6" customWidth="1"/>
    <col min="6687" max="6918" width="3.6328125" style="6"/>
    <col min="6919" max="6919" width="3.26953125" style="6" bestFit="1" customWidth="1"/>
    <col min="6920" max="6925" width="3.6328125" style="6" customWidth="1"/>
    <col min="6926" max="6926" width="3" style="6" bestFit="1" customWidth="1"/>
    <col min="6927" max="6941" width="3.6328125" style="6" customWidth="1"/>
    <col min="6942" max="6942" width="4.6328125" style="6" customWidth="1"/>
    <col min="6943" max="7174" width="3.6328125" style="6"/>
    <col min="7175" max="7175" width="3.26953125" style="6" bestFit="1" customWidth="1"/>
    <col min="7176" max="7181" width="3.6328125" style="6" customWidth="1"/>
    <col min="7182" max="7182" width="3" style="6" bestFit="1" customWidth="1"/>
    <col min="7183" max="7197" width="3.6328125" style="6" customWidth="1"/>
    <col min="7198" max="7198" width="4.6328125" style="6" customWidth="1"/>
    <col min="7199" max="7430" width="3.6328125" style="6"/>
    <col min="7431" max="7431" width="3.26953125" style="6" bestFit="1" customWidth="1"/>
    <col min="7432" max="7437" width="3.6328125" style="6" customWidth="1"/>
    <col min="7438" max="7438" width="3" style="6" bestFit="1" customWidth="1"/>
    <col min="7439" max="7453" width="3.6328125" style="6" customWidth="1"/>
    <col min="7454" max="7454" width="4.6328125" style="6" customWidth="1"/>
    <col min="7455" max="7686" width="3.6328125" style="6"/>
    <col min="7687" max="7687" width="3.26953125" style="6" bestFit="1" customWidth="1"/>
    <col min="7688" max="7693" width="3.6328125" style="6" customWidth="1"/>
    <col min="7694" max="7694" width="3" style="6" bestFit="1" customWidth="1"/>
    <col min="7695" max="7709" width="3.6328125" style="6" customWidth="1"/>
    <col min="7710" max="7710" width="4.6328125" style="6" customWidth="1"/>
    <col min="7711" max="7942" width="3.6328125" style="6"/>
    <col min="7943" max="7943" width="3.26953125" style="6" bestFit="1" customWidth="1"/>
    <col min="7944" max="7949" width="3.6328125" style="6" customWidth="1"/>
    <col min="7950" max="7950" width="3" style="6" bestFit="1" customWidth="1"/>
    <col min="7951" max="7965" width="3.6328125" style="6" customWidth="1"/>
    <col min="7966" max="7966" width="4.6328125" style="6" customWidth="1"/>
    <col min="7967" max="8198" width="3.6328125" style="6"/>
    <col min="8199" max="8199" width="3.26953125" style="6" bestFit="1" customWidth="1"/>
    <col min="8200" max="8205" width="3.6328125" style="6" customWidth="1"/>
    <col min="8206" max="8206" width="3" style="6" bestFit="1" customWidth="1"/>
    <col min="8207" max="8221" width="3.6328125" style="6" customWidth="1"/>
    <col min="8222" max="8222" width="4.6328125" style="6" customWidth="1"/>
    <col min="8223" max="8454" width="3.6328125" style="6"/>
    <col min="8455" max="8455" width="3.26953125" style="6" bestFit="1" customWidth="1"/>
    <col min="8456" max="8461" width="3.6328125" style="6" customWidth="1"/>
    <col min="8462" max="8462" width="3" style="6" bestFit="1" customWidth="1"/>
    <col min="8463" max="8477" width="3.6328125" style="6" customWidth="1"/>
    <col min="8478" max="8478" width="4.6328125" style="6" customWidth="1"/>
    <col min="8479" max="8710" width="3.6328125" style="6"/>
    <col min="8711" max="8711" width="3.26953125" style="6" bestFit="1" customWidth="1"/>
    <col min="8712" max="8717" width="3.6328125" style="6" customWidth="1"/>
    <col min="8718" max="8718" width="3" style="6" bestFit="1" customWidth="1"/>
    <col min="8719" max="8733" width="3.6328125" style="6" customWidth="1"/>
    <col min="8734" max="8734" width="4.6328125" style="6" customWidth="1"/>
    <col min="8735" max="8966" width="3.6328125" style="6"/>
    <col min="8967" max="8967" width="3.26953125" style="6" bestFit="1" customWidth="1"/>
    <col min="8968" max="8973" width="3.6328125" style="6" customWidth="1"/>
    <col min="8974" max="8974" width="3" style="6" bestFit="1" customWidth="1"/>
    <col min="8975" max="8989" width="3.6328125" style="6" customWidth="1"/>
    <col min="8990" max="8990" width="4.6328125" style="6" customWidth="1"/>
    <col min="8991" max="9222" width="3.6328125" style="6"/>
    <col min="9223" max="9223" width="3.26953125" style="6" bestFit="1" customWidth="1"/>
    <col min="9224" max="9229" width="3.6328125" style="6" customWidth="1"/>
    <col min="9230" max="9230" width="3" style="6" bestFit="1" customWidth="1"/>
    <col min="9231" max="9245" width="3.6328125" style="6" customWidth="1"/>
    <col min="9246" max="9246" width="4.6328125" style="6" customWidth="1"/>
    <col min="9247" max="9478" width="3.6328125" style="6"/>
    <col min="9479" max="9479" width="3.26953125" style="6" bestFit="1" customWidth="1"/>
    <col min="9480" max="9485" width="3.6328125" style="6" customWidth="1"/>
    <col min="9486" max="9486" width="3" style="6" bestFit="1" customWidth="1"/>
    <col min="9487" max="9501" width="3.6328125" style="6" customWidth="1"/>
    <col min="9502" max="9502" width="4.6328125" style="6" customWidth="1"/>
    <col min="9503" max="9734" width="3.6328125" style="6"/>
    <col min="9735" max="9735" width="3.26953125" style="6" bestFit="1" customWidth="1"/>
    <col min="9736" max="9741" width="3.6328125" style="6" customWidth="1"/>
    <col min="9742" max="9742" width="3" style="6" bestFit="1" customWidth="1"/>
    <col min="9743" max="9757" width="3.6328125" style="6" customWidth="1"/>
    <col min="9758" max="9758" width="4.6328125" style="6" customWidth="1"/>
    <col min="9759" max="9990" width="3.6328125" style="6"/>
    <col min="9991" max="9991" width="3.26953125" style="6" bestFit="1" customWidth="1"/>
    <col min="9992" max="9997" width="3.6328125" style="6" customWidth="1"/>
    <col min="9998" max="9998" width="3" style="6" bestFit="1" customWidth="1"/>
    <col min="9999" max="10013" width="3.6328125" style="6" customWidth="1"/>
    <col min="10014" max="10014" width="4.6328125" style="6" customWidth="1"/>
    <col min="10015" max="10246" width="3.6328125" style="6"/>
    <col min="10247" max="10247" width="3.26953125" style="6" bestFit="1" customWidth="1"/>
    <col min="10248" max="10253" width="3.6328125" style="6" customWidth="1"/>
    <col min="10254" max="10254" width="3" style="6" bestFit="1" customWidth="1"/>
    <col min="10255" max="10269" width="3.6328125" style="6" customWidth="1"/>
    <col min="10270" max="10270" width="4.6328125" style="6" customWidth="1"/>
    <col min="10271" max="10502" width="3.6328125" style="6"/>
    <col min="10503" max="10503" width="3.26953125" style="6" bestFit="1" customWidth="1"/>
    <col min="10504" max="10509" width="3.6328125" style="6" customWidth="1"/>
    <col min="10510" max="10510" width="3" style="6" bestFit="1" customWidth="1"/>
    <col min="10511" max="10525" width="3.6328125" style="6" customWidth="1"/>
    <col min="10526" max="10526" width="4.6328125" style="6" customWidth="1"/>
    <col min="10527" max="10758" width="3.6328125" style="6"/>
    <col min="10759" max="10759" width="3.26953125" style="6" bestFit="1" customWidth="1"/>
    <col min="10760" max="10765" width="3.6328125" style="6" customWidth="1"/>
    <col min="10766" max="10766" width="3" style="6" bestFit="1" customWidth="1"/>
    <col min="10767" max="10781" width="3.6328125" style="6" customWidth="1"/>
    <col min="10782" max="10782" width="4.6328125" style="6" customWidth="1"/>
    <col min="10783" max="11014" width="3.6328125" style="6"/>
    <col min="11015" max="11015" width="3.26953125" style="6" bestFit="1" customWidth="1"/>
    <col min="11016" max="11021" width="3.6328125" style="6" customWidth="1"/>
    <col min="11022" max="11022" width="3" style="6" bestFit="1" customWidth="1"/>
    <col min="11023" max="11037" width="3.6328125" style="6" customWidth="1"/>
    <col min="11038" max="11038" width="4.6328125" style="6" customWidth="1"/>
    <col min="11039" max="11270" width="3.6328125" style="6"/>
    <col min="11271" max="11271" width="3.26953125" style="6" bestFit="1" customWidth="1"/>
    <col min="11272" max="11277" width="3.6328125" style="6" customWidth="1"/>
    <col min="11278" max="11278" width="3" style="6" bestFit="1" customWidth="1"/>
    <col min="11279" max="11293" width="3.6328125" style="6" customWidth="1"/>
    <col min="11294" max="11294" width="4.6328125" style="6" customWidth="1"/>
    <col min="11295" max="11526" width="3.6328125" style="6"/>
    <col min="11527" max="11527" width="3.26953125" style="6" bestFit="1" customWidth="1"/>
    <col min="11528" max="11533" width="3.6328125" style="6" customWidth="1"/>
    <col min="11534" max="11534" width="3" style="6" bestFit="1" customWidth="1"/>
    <col min="11535" max="11549" width="3.6328125" style="6" customWidth="1"/>
    <col min="11550" max="11550" width="4.6328125" style="6" customWidth="1"/>
    <col min="11551" max="11782" width="3.6328125" style="6"/>
    <col min="11783" max="11783" width="3.26953125" style="6" bestFit="1" customWidth="1"/>
    <col min="11784" max="11789" width="3.6328125" style="6" customWidth="1"/>
    <col min="11790" max="11790" width="3" style="6" bestFit="1" customWidth="1"/>
    <col min="11791" max="11805" width="3.6328125" style="6" customWidth="1"/>
    <col min="11806" max="11806" width="4.6328125" style="6" customWidth="1"/>
    <col min="11807" max="12038" width="3.6328125" style="6"/>
    <col min="12039" max="12039" width="3.26953125" style="6" bestFit="1" customWidth="1"/>
    <col min="12040" max="12045" width="3.6328125" style="6" customWidth="1"/>
    <col min="12046" max="12046" width="3" style="6" bestFit="1" customWidth="1"/>
    <col min="12047" max="12061" width="3.6328125" style="6" customWidth="1"/>
    <col min="12062" max="12062" width="4.6328125" style="6" customWidth="1"/>
    <col min="12063" max="12294" width="3.6328125" style="6"/>
    <col min="12295" max="12295" width="3.26953125" style="6" bestFit="1" customWidth="1"/>
    <col min="12296" max="12301" width="3.6328125" style="6" customWidth="1"/>
    <col min="12302" max="12302" width="3" style="6" bestFit="1" customWidth="1"/>
    <col min="12303" max="12317" width="3.6328125" style="6" customWidth="1"/>
    <col min="12318" max="12318" width="4.6328125" style="6" customWidth="1"/>
    <col min="12319" max="12550" width="3.6328125" style="6"/>
    <col min="12551" max="12551" width="3.26953125" style="6" bestFit="1" customWidth="1"/>
    <col min="12552" max="12557" width="3.6328125" style="6" customWidth="1"/>
    <col min="12558" max="12558" width="3" style="6" bestFit="1" customWidth="1"/>
    <col min="12559" max="12573" width="3.6328125" style="6" customWidth="1"/>
    <col min="12574" max="12574" width="4.6328125" style="6" customWidth="1"/>
    <col min="12575" max="12806" width="3.6328125" style="6"/>
    <col min="12807" max="12807" width="3.26953125" style="6" bestFit="1" customWidth="1"/>
    <col min="12808" max="12813" width="3.6328125" style="6" customWidth="1"/>
    <col min="12814" max="12814" width="3" style="6" bestFit="1" customWidth="1"/>
    <col min="12815" max="12829" width="3.6328125" style="6" customWidth="1"/>
    <col min="12830" max="12830" width="4.6328125" style="6" customWidth="1"/>
    <col min="12831" max="13062" width="3.6328125" style="6"/>
    <col min="13063" max="13063" width="3.26953125" style="6" bestFit="1" customWidth="1"/>
    <col min="13064" max="13069" width="3.6328125" style="6" customWidth="1"/>
    <col min="13070" max="13070" width="3" style="6" bestFit="1" customWidth="1"/>
    <col min="13071" max="13085" width="3.6328125" style="6" customWidth="1"/>
    <col min="13086" max="13086" width="4.6328125" style="6" customWidth="1"/>
    <col min="13087" max="13318" width="3.6328125" style="6"/>
    <col min="13319" max="13319" width="3.26953125" style="6" bestFit="1" customWidth="1"/>
    <col min="13320" max="13325" width="3.6328125" style="6" customWidth="1"/>
    <col min="13326" max="13326" width="3" style="6" bestFit="1" customWidth="1"/>
    <col min="13327" max="13341" width="3.6328125" style="6" customWidth="1"/>
    <col min="13342" max="13342" width="4.6328125" style="6" customWidth="1"/>
    <col min="13343" max="13574" width="3.6328125" style="6"/>
    <col min="13575" max="13575" width="3.26953125" style="6" bestFit="1" customWidth="1"/>
    <col min="13576" max="13581" width="3.6328125" style="6" customWidth="1"/>
    <col min="13582" max="13582" width="3" style="6" bestFit="1" customWidth="1"/>
    <col min="13583" max="13597" width="3.6328125" style="6" customWidth="1"/>
    <col min="13598" max="13598" width="4.6328125" style="6" customWidth="1"/>
    <col min="13599" max="13830" width="3.6328125" style="6"/>
    <col min="13831" max="13831" width="3.26953125" style="6" bestFit="1" customWidth="1"/>
    <col min="13832" max="13837" width="3.6328125" style="6" customWidth="1"/>
    <col min="13838" max="13838" width="3" style="6" bestFit="1" customWidth="1"/>
    <col min="13839" max="13853" width="3.6328125" style="6" customWidth="1"/>
    <col min="13854" max="13854" width="4.6328125" style="6" customWidth="1"/>
    <col min="13855" max="14086" width="3.6328125" style="6"/>
    <col min="14087" max="14087" width="3.26953125" style="6" bestFit="1" customWidth="1"/>
    <col min="14088" max="14093" width="3.6328125" style="6" customWidth="1"/>
    <col min="14094" max="14094" width="3" style="6" bestFit="1" customWidth="1"/>
    <col min="14095" max="14109" width="3.6328125" style="6" customWidth="1"/>
    <col min="14110" max="14110" width="4.6328125" style="6" customWidth="1"/>
    <col min="14111" max="14342" width="3.6328125" style="6"/>
    <col min="14343" max="14343" width="3.26953125" style="6" bestFit="1" customWidth="1"/>
    <col min="14344" max="14349" width="3.6328125" style="6" customWidth="1"/>
    <col min="14350" max="14350" width="3" style="6" bestFit="1" customWidth="1"/>
    <col min="14351" max="14365" width="3.6328125" style="6" customWidth="1"/>
    <col min="14366" max="14366" width="4.6328125" style="6" customWidth="1"/>
    <col min="14367" max="14598" width="3.6328125" style="6"/>
    <col min="14599" max="14599" width="3.26953125" style="6" bestFit="1" customWidth="1"/>
    <col min="14600" max="14605" width="3.6328125" style="6" customWidth="1"/>
    <col min="14606" max="14606" width="3" style="6" bestFit="1" customWidth="1"/>
    <col min="14607" max="14621" width="3.6328125" style="6" customWidth="1"/>
    <col min="14622" max="14622" width="4.6328125" style="6" customWidth="1"/>
    <col min="14623" max="14854" width="3.6328125" style="6"/>
    <col min="14855" max="14855" width="3.26953125" style="6" bestFit="1" customWidth="1"/>
    <col min="14856" max="14861" width="3.6328125" style="6" customWidth="1"/>
    <col min="14862" max="14862" width="3" style="6" bestFit="1" customWidth="1"/>
    <col min="14863" max="14877" width="3.6328125" style="6" customWidth="1"/>
    <col min="14878" max="14878" width="4.6328125" style="6" customWidth="1"/>
    <col min="14879" max="15110" width="3.6328125" style="6"/>
    <col min="15111" max="15111" width="3.26953125" style="6" bestFit="1" customWidth="1"/>
    <col min="15112" max="15117" width="3.6328125" style="6" customWidth="1"/>
    <col min="15118" max="15118" width="3" style="6" bestFit="1" customWidth="1"/>
    <col min="15119" max="15133" width="3.6328125" style="6" customWidth="1"/>
    <col min="15134" max="15134" width="4.6328125" style="6" customWidth="1"/>
    <col min="15135" max="15366" width="3.6328125" style="6"/>
    <col min="15367" max="15367" width="3.26953125" style="6" bestFit="1" customWidth="1"/>
    <col min="15368" max="15373" width="3.6328125" style="6" customWidth="1"/>
    <col min="15374" max="15374" width="3" style="6" bestFit="1" customWidth="1"/>
    <col min="15375" max="15389" width="3.6328125" style="6" customWidth="1"/>
    <col min="15390" max="15390" width="4.6328125" style="6" customWidth="1"/>
    <col min="15391" max="15622" width="3.6328125" style="6"/>
    <col min="15623" max="15623" width="3.26953125" style="6" bestFit="1" customWidth="1"/>
    <col min="15624" max="15629" width="3.6328125" style="6" customWidth="1"/>
    <col min="15630" max="15630" width="3" style="6" bestFit="1" customWidth="1"/>
    <col min="15631" max="15645" width="3.6328125" style="6" customWidth="1"/>
    <col min="15646" max="15646" width="4.6328125" style="6" customWidth="1"/>
    <col min="15647" max="15878" width="3.6328125" style="6"/>
    <col min="15879" max="15879" width="3.26953125" style="6" bestFit="1" customWidth="1"/>
    <col min="15880" max="15885" width="3.6328125" style="6" customWidth="1"/>
    <col min="15886" max="15886" width="3" style="6" bestFit="1" customWidth="1"/>
    <col min="15887" max="15901" width="3.6328125" style="6" customWidth="1"/>
    <col min="15902" max="15902" width="4.6328125" style="6" customWidth="1"/>
    <col min="15903" max="16134" width="3.6328125" style="6"/>
    <col min="16135" max="16135" width="3.26953125" style="6" bestFit="1" customWidth="1"/>
    <col min="16136" max="16141" width="3.6328125" style="6" customWidth="1"/>
    <col min="16142" max="16142" width="3" style="6" bestFit="1" customWidth="1"/>
    <col min="16143" max="16157" width="3.6328125" style="6" customWidth="1"/>
    <col min="16158" max="16158" width="4.6328125" style="6" customWidth="1"/>
    <col min="16159" max="16384" width="3.6328125" style="6"/>
  </cols>
  <sheetData>
    <row r="1" spans="1:36" s="206" customFormat="1" ht="20.149999999999999" customHeight="1" x14ac:dyDescent="0.2">
      <c r="A1" s="206" t="s">
        <v>94</v>
      </c>
      <c r="B1" s="207"/>
      <c r="G1" s="208"/>
      <c r="H1" s="208"/>
      <c r="I1" s="209"/>
      <c r="J1" s="209"/>
      <c r="K1" s="209"/>
      <c r="O1" s="210" t="s">
        <v>0</v>
      </c>
      <c r="P1" s="210"/>
      <c r="Q1" s="210"/>
      <c r="R1" s="211" t="str">
        <f>IF('(医)院内書式10　経費内訳書'!Q1="","",'(医)院内書式10　経費内訳書'!Q1)</f>
        <v/>
      </c>
      <c r="S1" s="211"/>
      <c r="T1" s="211"/>
      <c r="U1" s="211"/>
      <c r="V1" s="211"/>
      <c r="W1" s="211"/>
      <c r="X1" s="211"/>
      <c r="Y1" s="211"/>
      <c r="Z1" s="211"/>
      <c r="AA1" s="211"/>
      <c r="AB1" s="211"/>
      <c r="AC1" s="211"/>
      <c r="AD1" s="211"/>
      <c r="AE1" s="211"/>
      <c r="AF1" s="212"/>
      <c r="AG1" s="212"/>
      <c r="AH1" s="212"/>
    </row>
    <row r="2" spans="1:36" s="2" customFormat="1" ht="13" x14ac:dyDescent="0.2">
      <c r="B2" s="213"/>
      <c r="G2" s="3"/>
      <c r="H2" s="3"/>
      <c r="I2" s="4"/>
      <c r="J2" s="4"/>
      <c r="K2" s="4"/>
      <c r="O2" s="155" t="s">
        <v>4</v>
      </c>
      <c r="P2" s="156"/>
      <c r="Q2" s="157"/>
      <c r="R2" s="214" t="str">
        <f>'(医)院内書式10　経費内訳書'!Q2</f>
        <v>□</v>
      </c>
      <c r="S2" s="215" t="s">
        <v>95</v>
      </c>
      <c r="T2" s="216"/>
      <c r="U2" s="215"/>
      <c r="V2" s="217" t="str">
        <f>'(医)院内書式10　経費内訳書'!U2</f>
        <v>□</v>
      </c>
      <c r="W2" s="215" t="s">
        <v>96</v>
      </c>
      <c r="X2" s="217"/>
      <c r="Y2" s="215"/>
      <c r="Z2" s="216"/>
      <c r="AA2" s="215"/>
      <c r="AB2" s="215"/>
      <c r="AC2" s="215"/>
      <c r="AD2" s="215"/>
      <c r="AE2" s="218"/>
      <c r="AF2" s="219"/>
      <c r="AG2" s="219"/>
      <c r="AH2" s="219"/>
    </row>
    <row r="3" spans="1:36" s="2" customFormat="1" ht="13.5" customHeight="1" x14ac:dyDescent="0.2">
      <c r="B3" s="213"/>
      <c r="G3" s="3"/>
      <c r="H3" s="3"/>
      <c r="I3" s="4"/>
      <c r="J3" s="4"/>
      <c r="K3" s="4"/>
      <c r="O3" s="158"/>
      <c r="P3" s="159"/>
      <c r="Q3" s="160"/>
      <c r="R3" s="220" t="str">
        <f>'(医)院内書式10　経費内訳書'!Q3</f>
        <v>□</v>
      </c>
      <c r="S3" s="221" t="s">
        <v>97</v>
      </c>
      <c r="T3" s="216"/>
      <c r="U3" s="222"/>
      <c r="V3" s="223" t="str">
        <f>'(医)院内書式10　経費内訳書'!U3</f>
        <v>□</v>
      </c>
      <c r="W3" s="221" t="s">
        <v>22</v>
      </c>
      <c r="X3" s="223"/>
      <c r="Y3" s="221"/>
      <c r="Z3" s="221"/>
      <c r="AA3" s="223" t="str">
        <f>'(医)院内書式10　経費内訳書'!Z3</f>
        <v>□</v>
      </c>
      <c r="AB3" s="221" t="s">
        <v>23</v>
      </c>
      <c r="AC3" s="222"/>
      <c r="AD3" s="223"/>
      <c r="AE3" s="224"/>
      <c r="AF3" s="225"/>
      <c r="AG3" s="225"/>
      <c r="AH3" s="225"/>
      <c r="AJ3" s="12"/>
    </row>
    <row r="4" spans="1:36" s="206" customFormat="1" ht="30" customHeight="1" x14ac:dyDescent="0.2">
      <c r="B4" s="151" t="s">
        <v>98</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212"/>
      <c r="AG4" s="212"/>
      <c r="AH4" s="212"/>
      <c r="AJ4" s="226"/>
    </row>
    <row r="5" spans="1:36" s="5" customFormat="1" ht="19" x14ac:dyDescent="0.2">
      <c r="B5" s="227" t="s">
        <v>99</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row>
    <row r="6" spans="1:36" s="5" customFormat="1" ht="26.25" customHeight="1" x14ac:dyDescent="0.2">
      <c r="B6" s="161" t="s">
        <v>100</v>
      </c>
      <c r="C6" s="162"/>
      <c r="D6" s="162"/>
      <c r="E6" s="162"/>
      <c r="F6" s="162"/>
      <c r="G6" s="162"/>
      <c r="H6" s="163"/>
      <c r="I6" s="228" t="str">
        <f>IF('(医)院内書式10　経費内訳書'!H5="","",'(医)院内書式10　経費内訳書'!H5)</f>
        <v/>
      </c>
      <c r="J6" s="229"/>
      <c r="K6" s="229"/>
      <c r="L6" s="229"/>
      <c r="M6" s="229"/>
      <c r="N6" s="229"/>
      <c r="O6" s="230"/>
      <c r="P6" s="176" t="s">
        <v>101</v>
      </c>
      <c r="Q6" s="177"/>
      <c r="R6" s="177"/>
      <c r="S6" s="177"/>
      <c r="T6" s="177"/>
      <c r="U6" s="177"/>
      <c r="V6" s="177"/>
      <c r="W6" s="178"/>
      <c r="X6" s="231" t="str">
        <f>IF('(医)院内書式10　経費内訳書'!W5="","",'(医)院内書式10　経費内訳書'!W5)</f>
        <v/>
      </c>
      <c r="Y6" s="232"/>
      <c r="Z6" s="232"/>
      <c r="AA6" s="232"/>
      <c r="AB6" s="232"/>
      <c r="AC6" s="232"/>
      <c r="AD6" s="232"/>
      <c r="AE6" s="233"/>
    </row>
    <row r="7" spans="1:36" ht="25.5" customHeight="1" x14ac:dyDescent="0.2">
      <c r="B7" s="170" t="s">
        <v>102</v>
      </c>
      <c r="C7" s="171"/>
      <c r="D7" s="171"/>
      <c r="E7" s="171"/>
      <c r="F7" s="171"/>
      <c r="G7" s="171"/>
      <c r="H7" s="172"/>
      <c r="I7" s="234" t="str">
        <f>IF('(医)院内書式10　経費内訳書'!H6="","",'(医)院内書式10　経費内訳書'!H6)</f>
        <v/>
      </c>
      <c r="J7" s="235"/>
      <c r="K7" s="235"/>
      <c r="L7" s="235"/>
      <c r="M7" s="235"/>
      <c r="N7" s="235"/>
      <c r="O7" s="235"/>
      <c r="P7" s="235"/>
      <c r="Q7" s="235"/>
      <c r="R7" s="235"/>
      <c r="S7" s="235"/>
      <c r="T7" s="235"/>
      <c r="U7" s="235"/>
      <c r="V7" s="235"/>
      <c r="W7" s="235"/>
      <c r="X7" s="235"/>
      <c r="Y7" s="235"/>
      <c r="Z7" s="235"/>
      <c r="AA7" s="235"/>
      <c r="AB7" s="235"/>
      <c r="AC7" s="235"/>
      <c r="AD7" s="235"/>
      <c r="AE7" s="236"/>
    </row>
    <row r="8" spans="1:36" ht="7.5" customHeight="1" x14ac:dyDescent="0.2">
      <c r="B8" s="237"/>
      <c r="C8" s="238"/>
      <c r="D8" s="238"/>
      <c r="E8" s="238"/>
      <c r="F8" s="238"/>
      <c r="G8" s="238"/>
      <c r="H8" s="238"/>
      <c r="I8" s="239"/>
      <c r="J8" s="239"/>
      <c r="K8" s="239"/>
      <c r="L8" s="239"/>
      <c r="M8" s="239"/>
      <c r="N8" s="239"/>
      <c r="O8" s="239"/>
      <c r="P8" s="239"/>
      <c r="Q8" s="239"/>
      <c r="R8" s="239"/>
      <c r="S8" s="239"/>
      <c r="T8" s="239"/>
      <c r="U8" s="239"/>
      <c r="V8" s="239"/>
      <c r="W8" s="239"/>
      <c r="X8" s="239"/>
      <c r="Y8" s="239"/>
      <c r="Z8" s="239"/>
      <c r="AA8" s="239"/>
      <c r="AB8" s="239"/>
      <c r="AC8" s="239"/>
      <c r="AD8" s="239"/>
      <c r="AE8" s="239"/>
    </row>
    <row r="9" spans="1:36" ht="11.25" customHeight="1" x14ac:dyDescent="0.2">
      <c r="B9" s="240" t="s">
        <v>103</v>
      </c>
      <c r="C9" s="241"/>
      <c r="D9" s="241"/>
      <c r="E9" s="241"/>
      <c r="F9" s="241"/>
      <c r="G9" s="241"/>
      <c r="H9" s="242"/>
      <c r="I9" s="243" t="s">
        <v>104</v>
      </c>
      <c r="J9" s="176" t="s">
        <v>105</v>
      </c>
      <c r="K9" s="177"/>
      <c r="L9" s="177"/>
      <c r="M9" s="177"/>
      <c r="N9" s="177"/>
      <c r="O9" s="177"/>
      <c r="P9" s="177"/>
      <c r="Q9" s="177"/>
      <c r="R9" s="177"/>
      <c r="S9" s="177"/>
      <c r="T9" s="177"/>
      <c r="U9" s="177"/>
      <c r="V9" s="177"/>
      <c r="W9" s="177"/>
      <c r="X9" s="177"/>
      <c r="Y9" s="177"/>
      <c r="Z9" s="177"/>
      <c r="AA9" s="177"/>
      <c r="AB9" s="177"/>
      <c r="AC9" s="177"/>
      <c r="AD9" s="177"/>
      <c r="AE9" s="178"/>
    </row>
    <row r="10" spans="1:36" ht="19.5" customHeight="1" x14ac:dyDescent="0.2">
      <c r="B10" s="244"/>
      <c r="C10" s="245"/>
      <c r="D10" s="245"/>
      <c r="E10" s="245"/>
      <c r="F10" s="245"/>
      <c r="G10" s="245"/>
      <c r="H10" s="246"/>
      <c r="I10" s="243"/>
      <c r="J10" s="247" t="s">
        <v>106</v>
      </c>
      <c r="K10" s="248"/>
      <c r="L10" s="248"/>
      <c r="M10" s="248"/>
      <c r="N10" s="248"/>
      <c r="O10" s="249"/>
      <c r="P10" s="247" t="s">
        <v>107</v>
      </c>
      <c r="Q10" s="248"/>
      <c r="R10" s="248"/>
      <c r="S10" s="248"/>
      <c r="T10" s="248"/>
      <c r="U10" s="248"/>
      <c r="V10" s="248"/>
      <c r="W10" s="249"/>
      <c r="X10" s="247" t="s">
        <v>108</v>
      </c>
      <c r="Y10" s="248"/>
      <c r="Z10" s="248"/>
      <c r="AA10" s="248"/>
      <c r="AB10" s="248"/>
      <c r="AC10" s="248"/>
      <c r="AD10" s="249"/>
      <c r="AE10" s="250" t="s">
        <v>109</v>
      </c>
    </row>
    <row r="11" spans="1:36" ht="20.149999999999999" customHeight="1" thickBot="1" x14ac:dyDescent="0.25">
      <c r="A11" s="251"/>
      <c r="B11" s="252"/>
      <c r="C11" s="253"/>
      <c r="D11" s="253"/>
      <c r="E11" s="253"/>
      <c r="F11" s="253"/>
      <c r="G11" s="253"/>
      <c r="H11" s="254"/>
      <c r="I11" s="255"/>
      <c r="J11" s="256"/>
      <c r="K11" s="257" t="s">
        <v>110</v>
      </c>
      <c r="L11" s="257"/>
      <c r="M11" s="257"/>
      <c r="N11" s="251">
        <v>1</v>
      </c>
      <c r="O11" s="258" t="s">
        <v>111</v>
      </c>
      <c r="P11" s="259"/>
      <c r="Q11" s="257" t="s">
        <v>112</v>
      </c>
      <c r="R11" s="257"/>
      <c r="S11" s="257"/>
      <c r="T11" s="257"/>
      <c r="U11" s="251">
        <v>3</v>
      </c>
      <c r="V11" s="251"/>
      <c r="W11" s="258" t="s">
        <v>111</v>
      </c>
      <c r="X11" s="259"/>
      <c r="Y11" s="257" t="s">
        <v>113</v>
      </c>
      <c r="Z11" s="257"/>
      <c r="AA11" s="257"/>
      <c r="AB11" s="257"/>
      <c r="AC11" s="251">
        <v>5</v>
      </c>
      <c r="AD11" s="258" t="s">
        <v>114</v>
      </c>
      <c r="AE11" s="260"/>
      <c r="AF11" s="261" t="s">
        <v>115</v>
      </c>
    </row>
    <row r="12" spans="1:36" ht="13.5" thickTop="1" x14ac:dyDescent="0.2">
      <c r="A12" s="262" t="s">
        <v>116</v>
      </c>
      <c r="B12" s="263" t="s">
        <v>117</v>
      </c>
      <c r="C12" s="264" t="s">
        <v>118</v>
      </c>
      <c r="D12" s="264"/>
      <c r="E12" s="264"/>
      <c r="F12" s="264"/>
      <c r="G12" s="264"/>
      <c r="H12" s="264"/>
      <c r="I12" s="265">
        <v>1</v>
      </c>
      <c r="J12" s="266"/>
      <c r="K12" s="267" t="s">
        <v>119</v>
      </c>
      <c r="L12" s="267"/>
      <c r="M12" s="267"/>
      <c r="N12" s="267"/>
      <c r="O12" s="268"/>
      <c r="P12" s="266"/>
      <c r="Q12" s="267" t="s">
        <v>120</v>
      </c>
      <c r="R12" s="267"/>
      <c r="S12" s="267"/>
      <c r="T12" s="267"/>
      <c r="U12" s="267"/>
      <c r="V12" s="267"/>
      <c r="W12" s="268"/>
      <c r="X12" s="266"/>
      <c r="Y12" s="267" t="s">
        <v>121</v>
      </c>
      <c r="Z12" s="267"/>
      <c r="AA12" s="267"/>
      <c r="AB12" s="267"/>
      <c r="AC12" s="267"/>
      <c r="AD12" s="268"/>
      <c r="AE12" s="269" t="str">
        <f>IF(AND(J12="",P12="",X12=""),"─",IF(AND(X12="",P12=""),I12,IF(X12="",I12*$U$11,I12*$AC$11)))</f>
        <v>─</v>
      </c>
      <c r="AF12" s="270" t="s">
        <v>122</v>
      </c>
    </row>
    <row r="13" spans="1:36" ht="13" x14ac:dyDescent="0.2">
      <c r="A13" s="271"/>
      <c r="B13" s="272" t="s">
        <v>123</v>
      </c>
      <c r="C13" s="273" t="s">
        <v>124</v>
      </c>
      <c r="D13" s="273"/>
      <c r="E13" s="273"/>
      <c r="F13" s="273"/>
      <c r="G13" s="273"/>
      <c r="H13" s="273"/>
      <c r="I13" s="274">
        <v>2</v>
      </c>
      <c r="J13" s="275"/>
      <c r="K13" s="276" t="s">
        <v>125</v>
      </c>
      <c r="L13" s="276"/>
      <c r="M13" s="276"/>
      <c r="N13" s="276"/>
      <c r="O13" s="277"/>
      <c r="P13" s="275"/>
      <c r="Q13" s="276" t="s">
        <v>126</v>
      </c>
      <c r="R13" s="276"/>
      <c r="S13" s="276"/>
      <c r="T13" s="276"/>
      <c r="U13" s="276"/>
      <c r="V13" s="276"/>
      <c r="W13" s="277"/>
      <c r="X13" s="278" t="s">
        <v>127</v>
      </c>
      <c r="Y13" s="279"/>
      <c r="Z13" s="279"/>
      <c r="AA13" s="279"/>
      <c r="AB13" s="279"/>
      <c r="AC13" s="279"/>
      <c r="AD13" s="280"/>
      <c r="AE13" s="281" t="str">
        <f>IF(AND(J13="",P13=""),"─",IF(P13="",I13,I13*$U$11))</f>
        <v>─</v>
      </c>
      <c r="AF13" s="282" t="s">
        <v>128</v>
      </c>
    </row>
    <row r="14" spans="1:36" ht="30" customHeight="1" x14ac:dyDescent="0.2">
      <c r="A14" s="271"/>
      <c r="B14" s="272" t="s">
        <v>129</v>
      </c>
      <c r="C14" s="273" t="s">
        <v>130</v>
      </c>
      <c r="D14" s="273"/>
      <c r="E14" s="273"/>
      <c r="F14" s="273"/>
      <c r="G14" s="273"/>
      <c r="H14" s="273"/>
      <c r="I14" s="274">
        <v>1</v>
      </c>
      <c r="J14" s="275"/>
      <c r="K14" s="276" t="s">
        <v>131</v>
      </c>
      <c r="L14" s="276"/>
      <c r="M14" s="276"/>
      <c r="N14" s="276"/>
      <c r="O14" s="277"/>
      <c r="P14" s="275"/>
      <c r="Q14" s="276" t="s">
        <v>132</v>
      </c>
      <c r="R14" s="276"/>
      <c r="S14" s="276"/>
      <c r="T14" s="276"/>
      <c r="U14" s="276"/>
      <c r="V14" s="276"/>
      <c r="W14" s="277"/>
      <c r="X14" s="275"/>
      <c r="Y14" s="276" t="s">
        <v>133</v>
      </c>
      <c r="Z14" s="276"/>
      <c r="AA14" s="276"/>
      <c r="AB14" s="276"/>
      <c r="AC14" s="276"/>
      <c r="AD14" s="277"/>
      <c r="AE14" s="281" t="str">
        <f>IF(AND(J14="",P14="",X14=""),"─",IF(AND(X14="",P14=""),I14,IF(X14="",I14*$U$11,I14*$AC$11)))</f>
        <v>─</v>
      </c>
      <c r="AF14" s="283" t="s">
        <v>134</v>
      </c>
    </row>
    <row r="15" spans="1:36" ht="13" x14ac:dyDescent="0.2">
      <c r="A15" s="271"/>
      <c r="B15" s="272" t="s">
        <v>135</v>
      </c>
      <c r="C15" s="273" t="s">
        <v>136</v>
      </c>
      <c r="D15" s="273"/>
      <c r="E15" s="273"/>
      <c r="F15" s="273"/>
      <c r="G15" s="273"/>
      <c r="H15" s="273"/>
      <c r="I15" s="274">
        <v>1</v>
      </c>
      <c r="J15" s="275"/>
      <c r="K15" s="276" t="s">
        <v>137</v>
      </c>
      <c r="L15" s="276"/>
      <c r="M15" s="276"/>
      <c r="N15" s="276"/>
      <c r="O15" s="277"/>
      <c r="P15" s="275"/>
      <c r="Q15" s="276" t="s">
        <v>138</v>
      </c>
      <c r="R15" s="276"/>
      <c r="S15" s="276"/>
      <c r="T15" s="276"/>
      <c r="U15" s="276"/>
      <c r="V15" s="276"/>
      <c r="W15" s="277"/>
      <c r="X15" s="275"/>
      <c r="Y15" s="276" t="s">
        <v>139</v>
      </c>
      <c r="Z15" s="276"/>
      <c r="AA15" s="276"/>
      <c r="AB15" s="276"/>
      <c r="AC15" s="276"/>
      <c r="AD15" s="277"/>
      <c r="AE15" s="281" t="str">
        <f>IF(AND(J15="",P15="",X15=""),"─",IF(AND(X15="",P15=""),I15,IF(X15="",I15*$U$11,I15*$AC$11)))</f>
        <v>─</v>
      </c>
      <c r="AF15" s="283" t="s">
        <v>140</v>
      </c>
    </row>
    <row r="16" spans="1:36" ht="13" x14ac:dyDescent="0.2">
      <c r="A16" s="271"/>
      <c r="B16" s="272" t="s">
        <v>141</v>
      </c>
      <c r="C16" s="273" t="s">
        <v>142</v>
      </c>
      <c r="D16" s="273"/>
      <c r="E16" s="273"/>
      <c r="F16" s="273"/>
      <c r="G16" s="273"/>
      <c r="H16" s="273"/>
      <c r="I16" s="274">
        <v>2</v>
      </c>
      <c r="J16" s="275"/>
      <c r="K16" s="276" t="s">
        <v>143</v>
      </c>
      <c r="L16" s="276"/>
      <c r="M16" s="276"/>
      <c r="N16" s="276"/>
      <c r="O16" s="277"/>
      <c r="P16" s="275"/>
      <c r="Q16" s="276" t="s">
        <v>144</v>
      </c>
      <c r="R16" s="276"/>
      <c r="S16" s="276"/>
      <c r="T16" s="276"/>
      <c r="U16" s="276"/>
      <c r="V16" s="276"/>
      <c r="W16" s="277"/>
      <c r="X16" s="275"/>
      <c r="Y16" s="276" t="s">
        <v>145</v>
      </c>
      <c r="Z16" s="276"/>
      <c r="AA16" s="276"/>
      <c r="AB16" s="276"/>
      <c r="AC16" s="276"/>
      <c r="AD16" s="277"/>
      <c r="AE16" s="281" t="str">
        <f t="shared" ref="AE16" si="0">IF(AND(J16="",P16="",X16=""),"─",IF(AND(X16="",P16=""),I16,IF(X16="",I16*$U$11,I16*$AC$11)))</f>
        <v>─</v>
      </c>
      <c r="AF16" s="284" t="s">
        <v>146</v>
      </c>
    </row>
    <row r="17" spans="1:32" ht="13" x14ac:dyDescent="0.2">
      <c r="A17" s="271"/>
      <c r="B17" s="272" t="s">
        <v>147</v>
      </c>
      <c r="C17" s="273" t="s">
        <v>148</v>
      </c>
      <c r="D17" s="273"/>
      <c r="E17" s="273"/>
      <c r="F17" s="273"/>
      <c r="G17" s="273"/>
      <c r="H17" s="273"/>
      <c r="I17" s="274">
        <v>2</v>
      </c>
      <c r="J17" s="285"/>
      <c r="K17" s="286"/>
      <c r="L17" s="286"/>
      <c r="M17" s="286"/>
      <c r="N17" s="286"/>
      <c r="O17" s="286"/>
      <c r="P17" s="286"/>
      <c r="Q17" s="286"/>
      <c r="R17" s="286"/>
      <c r="S17" s="286"/>
      <c r="T17" s="286"/>
      <c r="U17" s="286"/>
      <c r="V17" s="286"/>
      <c r="W17" s="287"/>
      <c r="X17" s="275"/>
      <c r="Y17" s="276" t="s">
        <v>149</v>
      </c>
      <c r="Z17" s="276"/>
      <c r="AA17" s="276"/>
      <c r="AB17" s="276"/>
      <c r="AC17" s="276"/>
      <c r="AD17" s="277"/>
      <c r="AE17" s="281" t="str">
        <f>IF(X17="","─",I17*$AC$11)</f>
        <v>─</v>
      </c>
      <c r="AF17" s="288" t="s">
        <v>150</v>
      </c>
    </row>
    <row r="18" spans="1:32" ht="13" x14ac:dyDescent="0.2">
      <c r="A18" s="271"/>
      <c r="B18" s="272" t="s">
        <v>151</v>
      </c>
      <c r="C18" s="273" t="s">
        <v>152</v>
      </c>
      <c r="D18" s="273"/>
      <c r="E18" s="273"/>
      <c r="F18" s="273"/>
      <c r="G18" s="273"/>
      <c r="H18" s="273"/>
      <c r="I18" s="274">
        <v>1</v>
      </c>
      <c r="J18" s="275"/>
      <c r="K18" s="276" t="s">
        <v>153</v>
      </c>
      <c r="L18" s="276"/>
      <c r="M18" s="276"/>
      <c r="N18" s="276"/>
      <c r="O18" s="277"/>
      <c r="P18" s="285"/>
      <c r="Q18" s="286"/>
      <c r="R18" s="286"/>
      <c r="S18" s="286"/>
      <c r="T18" s="286"/>
      <c r="U18" s="286"/>
      <c r="V18" s="286"/>
      <c r="W18" s="286"/>
      <c r="X18" s="286"/>
      <c r="Y18" s="286"/>
      <c r="Z18" s="286"/>
      <c r="AA18" s="286"/>
      <c r="AB18" s="286"/>
      <c r="AC18" s="286"/>
      <c r="AD18" s="287"/>
      <c r="AE18" s="281" t="str">
        <f>IF(J18="","─",I18)</f>
        <v>─</v>
      </c>
      <c r="AF18" s="283" t="s">
        <v>154</v>
      </c>
    </row>
    <row r="19" spans="1:32" ht="13" x14ac:dyDescent="0.2">
      <c r="A19" s="271"/>
      <c r="B19" s="272" t="s">
        <v>155</v>
      </c>
      <c r="C19" s="289" t="s">
        <v>156</v>
      </c>
      <c r="D19" s="290"/>
      <c r="E19" s="290"/>
      <c r="F19" s="290"/>
      <c r="G19" s="290"/>
      <c r="H19" s="291"/>
      <c r="I19" s="274">
        <v>1</v>
      </c>
      <c r="J19" s="275"/>
      <c r="K19" s="276" t="s">
        <v>153</v>
      </c>
      <c r="L19" s="276"/>
      <c r="M19" s="276"/>
      <c r="N19" s="276"/>
      <c r="O19" s="277"/>
      <c r="P19" s="275"/>
      <c r="Q19" s="276"/>
      <c r="R19" s="276"/>
      <c r="S19" s="276"/>
      <c r="T19" s="276"/>
      <c r="U19" s="276"/>
      <c r="V19" s="276"/>
      <c r="W19" s="277"/>
      <c r="X19" s="275"/>
      <c r="Y19" s="276"/>
      <c r="Z19" s="276"/>
      <c r="AA19" s="276"/>
      <c r="AB19" s="276"/>
      <c r="AC19" s="276"/>
      <c r="AD19" s="277"/>
      <c r="AE19" s="281" t="str">
        <f>IF(AND(J19="",P19="",X19=""),"─",IF(AND(X19="",P19=""),I19,IF(X19="",I19*$U$11,I19*$AC$11)))</f>
        <v>─</v>
      </c>
      <c r="AF19" s="283" t="s">
        <v>157</v>
      </c>
    </row>
    <row r="20" spans="1:32" ht="27" customHeight="1" x14ac:dyDescent="0.2">
      <c r="A20" s="271"/>
      <c r="B20" s="272" t="s">
        <v>158</v>
      </c>
      <c r="C20" s="289" t="s">
        <v>159</v>
      </c>
      <c r="D20" s="290"/>
      <c r="E20" s="290"/>
      <c r="F20" s="290"/>
      <c r="G20" s="290"/>
      <c r="H20" s="291"/>
      <c r="I20" s="274">
        <v>1</v>
      </c>
      <c r="J20" s="275"/>
      <c r="K20" s="276" t="s">
        <v>160</v>
      </c>
      <c r="L20" s="276"/>
      <c r="M20" s="276"/>
      <c r="N20" s="276"/>
      <c r="O20" s="277"/>
      <c r="P20" s="275"/>
      <c r="Q20" s="276" t="s">
        <v>161</v>
      </c>
      <c r="R20" s="276"/>
      <c r="S20" s="276"/>
      <c r="T20" s="276"/>
      <c r="U20" s="276"/>
      <c r="V20" s="276"/>
      <c r="W20" s="277"/>
      <c r="X20" s="275"/>
      <c r="Y20" s="276" t="s">
        <v>162</v>
      </c>
      <c r="Z20" s="276"/>
      <c r="AA20" s="276"/>
      <c r="AB20" s="276"/>
      <c r="AC20" s="276"/>
      <c r="AD20" s="277"/>
      <c r="AE20" s="281" t="str">
        <f t="shared" ref="AE20:AE25" si="1">IF(AND(J20="",P20="",X20=""),"─",IF(AND(X20="",P20=""),I20,IF(X20="",I20*$U$11,I20*$AC$11)))</f>
        <v>─</v>
      </c>
      <c r="AF20" s="283" t="s">
        <v>163</v>
      </c>
    </row>
    <row r="21" spans="1:32" ht="27" customHeight="1" x14ac:dyDescent="0.2">
      <c r="A21" s="271"/>
      <c r="B21" s="272" t="s">
        <v>164</v>
      </c>
      <c r="C21" s="289" t="s">
        <v>165</v>
      </c>
      <c r="D21" s="290"/>
      <c r="E21" s="290"/>
      <c r="F21" s="290"/>
      <c r="G21" s="290"/>
      <c r="H21" s="291"/>
      <c r="I21" s="274">
        <v>1</v>
      </c>
      <c r="J21" s="275"/>
      <c r="K21" s="276" t="s">
        <v>166</v>
      </c>
      <c r="L21" s="276"/>
      <c r="M21" s="276"/>
      <c r="N21" s="276"/>
      <c r="O21" s="277"/>
      <c r="P21" s="275"/>
      <c r="Q21" s="276" t="s">
        <v>167</v>
      </c>
      <c r="R21" s="276"/>
      <c r="S21" s="276"/>
      <c r="T21" s="276"/>
      <c r="U21" s="276"/>
      <c r="V21" s="276"/>
      <c r="W21" s="277"/>
      <c r="X21" s="275"/>
      <c r="Y21" s="276" t="s">
        <v>168</v>
      </c>
      <c r="Z21" s="276"/>
      <c r="AA21" s="276"/>
      <c r="AB21" s="276"/>
      <c r="AC21" s="276"/>
      <c r="AD21" s="277"/>
      <c r="AE21" s="281" t="str">
        <f t="shared" si="1"/>
        <v>─</v>
      </c>
      <c r="AF21" s="283" t="s">
        <v>169</v>
      </c>
    </row>
    <row r="22" spans="1:32" ht="13" x14ac:dyDescent="0.2">
      <c r="A22" s="292"/>
      <c r="B22" s="272" t="s">
        <v>170</v>
      </c>
      <c r="C22" s="289" t="s">
        <v>171</v>
      </c>
      <c r="D22" s="290"/>
      <c r="E22" s="290"/>
      <c r="F22" s="290"/>
      <c r="G22" s="290"/>
      <c r="H22" s="291"/>
      <c r="I22" s="274">
        <v>1</v>
      </c>
      <c r="J22" s="275"/>
      <c r="K22" s="276" t="s">
        <v>172</v>
      </c>
      <c r="L22" s="276"/>
      <c r="M22" s="276"/>
      <c r="N22" s="276"/>
      <c r="O22" s="277"/>
      <c r="P22" s="275"/>
      <c r="Q22" s="276" t="s">
        <v>173</v>
      </c>
      <c r="R22" s="276"/>
      <c r="S22" s="276"/>
      <c r="T22" s="276"/>
      <c r="U22" s="276"/>
      <c r="V22" s="276"/>
      <c r="W22" s="277"/>
      <c r="X22" s="275"/>
      <c r="Y22" s="276" t="s">
        <v>174</v>
      </c>
      <c r="Z22" s="276"/>
      <c r="AA22" s="276"/>
      <c r="AB22" s="276"/>
      <c r="AC22" s="276"/>
      <c r="AD22" s="277"/>
      <c r="AE22" s="281" t="str">
        <f t="shared" si="1"/>
        <v>─</v>
      </c>
      <c r="AF22" s="283"/>
    </row>
    <row r="23" spans="1:32" ht="13" x14ac:dyDescent="0.2">
      <c r="A23" s="292"/>
      <c r="B23" s="272" t="s">
        <v>175</v>
      </c>
      <c r="C23" s="289" t="s">
        <v>176</v>
      </c>
      <c r="D23" s="290"/>
      <c r="E23" s="290"/>
      <c r="F23" s="290"/>
      <c r="G23" s="290"/>
      <c r="H23" s="291"/>
      <c r="I23" s="274">
        <v>2</v>
      </c>
      <c r="J23" s="275"/>
      <c r="K23" s="276" t="s">
        <v>177</v>
      </c>
      <c r="L23" s="276"/>
      <c r="M23" s="276"/>
      <c r="N23" s="276"/>
      <c r="O23" s="277"/>
      <c r="P23" s="293"/>
      <c r="Q23" s="294"/>
      <c r="R23" s="294"/>
      <c r="S23" s="294"/>
      <c r="T23" s="294"/>
      <c r="U23" s="294"/>
      <c r="V23" s="294"/>
      <c r="W23" s="295"/>
      <c r="X23" s="275"/>
      <c r="Y23" s="276" t="s">
        <v>178</v>
      </c>
      <c r="Z23" s="276"/>
      <c r="AA23" s="276"/>
      <c r="AB23" s="276"/>
      <c r="AC23" s="276"/>
      <c r="AD23" s="277"/>
      <c r="AE23" s="281" t="str">
        <f t="shared" si="1"/>
        <v>─</v>
      </c>
      <c r="AF23" s="283"/>
    </row>
    <row r="24" spans="1:32" ht="13" x14ac:dyDescent="0.2">
      <c r="A24" s="292"/>
      <c r="B24" s="272" t="s">
        <v>179</v>
      </c>
      <c r="C24" s="289" t="s">
        <v>180</v>
      </c>
      <c r="D24" s="290"/>
      <c r="E24" s="290"/>
      <c r="F24" s="290"/>
      <c r="G24" s="290"/>
      <c r="H24" s="291"/>
      <c r="I24" s="274">
        <v>1</v>
      </c>
      <c r="J24" s="275"/>
      <c r="K24" s="276" t="s">
        <v>172</v>
      </c>
      <c r="L24" s="276"/>
      <c r="M24" s="276"/>
      <c r="N24" s="276"/>
      <c r="O24" s="277"/>
      <c r="P24" s="275"/>
      <c r="Q24" s="276" t="s">
        <v>173</v>
      </c>
      <c r="R24" s="276"/>
      <c r="S24" s="276"/>
      <c r="T24" s="276"/>
      <c r="U24" s="276"/>
      <c r="V24" s="276"/>
      <c r="W24" s="277"/>
      <c r="X24" s="275"/>
      <c r="Y24" s="276" t="s">
        <v>174</v>
      </c>
      <c r="Z24" s="276"/>
      <c r="AA24" s="276"/>
      <c r="AB24" s="276"/>
      <c r="AC24" s="276"/>
      <c r="AD24" s="277"/>
      <c r="AE24" s="281" t="str">
        <f t="shared" si="1"/>
        <v>─</v>
      </c>
      <c r="AF24" s="283"/>
    </row>
    <row r="25" spans="1:32" ht="13.5" thickBot="1" x14ac:dyDescent="0.25">
      <c r="A25" s="296"/>
      <c r="B25" s="297" t="s">
        <v>181</v>
      </c>
      <c r="C25" s="298" t="s">
        <v>182</v>
      </c>
      <c r="D25" s="298"/>
      <c r="E25" s="298"/>
      <c r="F25" s="298"/>
      <c r="G25" s="298"/>
      <c r="H25" s="298"/>
      <c r="I25" s="299">
        <v>1</v>
      </c>
      <c r="J25" s="300"/>
      <c r="K25" s="301" t="s">
        <v>183</v>
      </c>
      <c r="L25" s="301"/>
      <c r="M25" s="301"/>
      <c r="N25" s="301"/>
      <c r="O25" s="302"/>
      <c r="P25" s="300"/>
      <c r="Q25" s="301" t="s">
        <v>184</v>
      </c>
      <c r="R25" s="301"/>
      <c r="S25" s="301"/>
      <c r="T25" s="301"/>
      <c r="U25" s="301"/>
      <c r="V25" s="301"/>
      <c r="W25" s="302"/>
      <c r="X25" s="300"/>
      <c r="Y25" s="301" t="s">
        <v>185</v>
      </c>
      <c r="Z25" s="301"/>
      <c r="AA25" s="301"/>
      <c r="AB25" s="301"/>
      <c r="AC25" s="301"/>
      <c r="AD25" s="302"/>
      <c r="AE25" s="281" t="str">
        <f t="shared" si="1"/>
        <v>─</v>
      </c>
      <c r="AF25" s="303" t="s">
        <v>186</v>
      </c>
    </row>
    <row r="26" spans="1:32" ht="13.5" thickTop="1" x14ac:dyDescent="0.2">
      <c r="A26" s="304" t="s">
        <v>187</v>
      </c>
      <c r="B26" s="305" t="s">
        <v>188</v>
      </c>
      <c r="C26" s="306" t="s">
        <v>189</v>
      </c>
      <c r="D26" s="307"/>
      <c r="E26" s="307"/>
      <c r="F26" s="307"/>
      <c r="G26" s="307"/>
      <c r="H26" s="308"/>
      <c r="I26" s="309">
        <v>2</v>
      </c>
      <c r="J26" s="310"/>
      <c r="K26" s="311" t="s">
        <v>190</v>
      </c>
      <c r="L26" s="311"/>
      <c r="M26" s="311"/>
      <c r="N26" s="311"/>
      <c r="O26" s="312"/>
      <c r="P26" s="313" t="s">
        <v>191</v>
      </c>
      <c r="Q26" s="313"/>
      <c r="R26" s="313"/>
      <c r="S26" s="313"/>
      <c r="T26" s="314"/>
      <c r="U26" s="315"/>
      <c r="V26" s="315"/>
      <c r="W26" s="314" t="s">
        <v>192</v>
      </c>
      <c r="X26" s="316"/>
      <c r="Y26" s="313"/>
      <c r="Z26" s="313"/>
      <c r="AA26" s="313"/>
      <c r="AB26" s="313"/>
      <c r="AC26" s="313"/>
      <c r="AD26" s="317"/>
      <c r="AE26" s="318" t="str">
        <f t="shared" ref="AE26:AE64" si="2">IF(J26="","─",I26*X26)</f>
        <v>─</v>
      </c>
      <c r="AF26" s="283" t="s">
        <v>193</v>
      </c>
    </row>
    <row r="27" spans="1:32" ht="13" x14ac:dyDescent="0.2">
      <c r="A27" s="319"/>
      <c r="B27" s="272" t="s">
        <v>194</v>
      </c>
      <c r="C27" s="320" t="s">
        <v>195</v>
      </c>
      <c r="D27" s="321"/>
      <c r="E27" s="321"/>
      <c r="F27" s="321"/>
      <c r="G27" s="321"/>
      <c r="H27" s="322"/>
      <c r="I27" s="323">
        <v>1</v>
      </c>
      <c r="J27" s="275"/>
      <c r="K27" s="276" t="s">
        <v>190</v>
      </c>
      <c r="L27" s="276"/>
      <c r="M27" s="276"/>
      <c r="N27" s="276"/>
      <c r="O27" s="277"/>
      <c r="P27" s="324" t="s">
        <v>59</v>
      </c>
      <c r="Q27" s="324"/>
      <c r="R27" s="324"/>
      <c r="S27" s="324"/>
      <c r="T27" s="325"/>
      <c r="U27" s="326"/>
      <c r="V27" s="326"/>
      <c r="W27" s="325" t="s">
        <v>196</v>
      </c>
      <c r="X27" s="327"/>
      <c r="Y27" s="324"/>
      <c r="Z27" s="324"/>
      <c r="AA27" s="324"/>
      <c r="AB27" s="324"/>
      <c r="AC27" s="324"/>
      <c r="AD27" s="328"/>
      <c r="AE27" s="281" t="str">
        <f t="shared" si="2"/>
        <v>─</v>
      </c>
      <c r="AF27" s="283" t="s">
        <v>197</v>
      </c>
    </row>
    <row r="28" spans="1:32" ht="13" x14ac:dyDescent="0.2">
      <c r="A28" s="319"/>
      <c r="B28" s="272" t="s">
        <v>198</v>
      </c>
      <c r="C28" s="329" t="s">
        <v>199</v>
      </c>
      <c r="D28" s="330"/>
      <c r="E28" s="330"/>
      <c r="F28" s="330"/>
      <c r="G28" s="330"/>
      <c r="H28" s="331"/>
      <c r="I28" s="323">
        <v>1</v>
      </c>
      <c r="J28" s="275"/>
      <c r="K28" s="276" t="s">
        <v>190</v>
      </c>
      <c r="L28" s="276"/>
      <c r="M28" s="276"/>
      <c r="N28" s="276"/>
      <c r="O28" s="277"/>
      <c r="P28" s="324" t="s">
        <v>200</v>
      </c>
      <c r="Q28" s="332"/>
      <c r="R28" s="332"/>
      <c r="S28" s="332"/>
      <c r="T28" s="332"/>
      <c r="U28" s="332"/>
      <c r="V28" s="332"/>
      <c r="W28" s="332"/>
      <c r="X28" s="332"/>
      <c r="Y28" s="332"/>
      <c r="Z28" s="332"/>
      <c r="AA28" s="332"/>
      <c r="AB28" s="332"/>
      <c r="AC28" s="332"/>
      <c r="AD28" s="333"/>
      <c r="AE28" s="281" t="str">
        <f t="shared" si="2"/>
        <v>─</v>
      </c>
      <c r="AF28" s="283" t="s">
        <v>201</v>
      </c>
    </row>
    <row r="29" spans="1:32" ht="13" x14ac:dyDescent="0.2">
      <c r="A29" s="319"/>
      <c r="B29" s="272" t="s">
        <v>202</v>
      </c>
      <c r="C29" s="329" t="s">
        <v>203</v>
      </c>
      <c r="D29" s="330"/>
      <c r="E29" s="330"/>
      <c r="F29" s="330"/>
      <c r="G29" s="330"/>
      <c r="H29" s="331"/>
      <c r="I29" s="323">
        <v>1</v>
      </c>
      <c r="J29" s="275"/>
      <c r="K29" s="276" t="s">
        <v>190</v>
      </c>
      <c r="L29" s="276"/>
      <c r="M29" s="276"/>
      <c r="N29" s="276"/>
      <c r="O29" s="277"/>
      <c r="P29" s="324" t="s">
        <v>204</v>
      </c>
      <c r="Q29" s="324"/>
      <c r="R29" s="324"/>
      <c r="S29" s="324"/>
      <c r="T29" s="325"/>
      <c r="U29" s="326"/>
      <c r="V29" s="326"/>
      <c r="W29" s="325" t="s">
        <v>196</v>
      </c>
      <c r="X29" s="327"/>
      <c r="Y29" s="324"/>
      <c r="Z29" s="324"/>
      <c r="AA29" s="324"/>
      <c r="AB29" s="324"/>
      <c r="AC29" s="324"/>
      <c r="AD29" s="328"/>
      <c r="AE29" s="281" t="str">
        <f t="shared" si="2"/>
        <v>─</v>
      </c>
      <c r="AF29" s="283" t="s">
        <v>205</v>
      </c>
    </row>
    <row r="30" spans="1:32" ht="13" x14ac:dyDescent="0.2">
      <c r="A30" s="319"/>
      <c r="B30" s="272" t="s">
        <v>206</v>
      </c>
      <c r="C30" s="329" t="s">
        <v>207</v>
      </c>
      <c r="D30" s="330"/>
      <c r="E30" s="330"/>
      <c r="F30" s="330"/>
      <c r="G30" s="330"/>
      <c r="H30" s="331"/>
      <c r="I30" s="323">
        <v>1</v>
      </c>
      <c r="J30" s="275"/>
      <c r="K30" s="276" t="s">
        <v>190</v>
      </c>
      <c r="L30" s="276"/>
      <c r="M30" s="276"/>
      <c r="N30" s="276"/>
      <c r="O30" s="277"/>
      <c r="P30" s="324" t="s">
        <v>208</v>
      </c>
      <c r="Q30" s="332"/>
      <c r="R30" s="332"/>
      <c r="S30" s="332"/>
      <c r="T30" s="332"/>
      <c r="U30" s="332"/>
      <c r="V30" s="332"/>
      <c r="W30" s="332"/>
      <c r="X30" s="332"/>
      <c r="Y30" s="332"/>
      <c r="Z30" s="332"/>
      <c r="AA30" s="332"/>
      <c r="AB30" s="332"/>
      <c r="AC30" s="332"/>
      <c r="AD30" s="334"/>
      <c r="AE30" s="281" t="str">
        <f t="shared" si="2"/>
        <v>─</v>
      </c>
      <c r="AF30" s="283" t="s">
        <v>209</v>
      </c>
    </row>
    <row r="31" spans="1:32" ht="13" x14ac:dyDescent="0.2">
      <c r="A31" s="319"/>
      <c r="B31" s="272" t="s">
        <v>210</v>
      </c>
      <c r="C31" s="329" t="s">
        <v>211</v>
      </c>
      <c r="D31" s="330"/>
      <c r="E31" s="330"/>
      <c r="F31" s="330"/>
      <c r="G31" s="330"/>
      <c r="H31" s="331"/>
      <c r="I31" s="323">
        <v>2</v>
      </c>
      <c r="J31" s="275"/>
      <c r="K31" s="276" t="s">
        <v>190</v>
      </c>
      <c r="L31" s="276"/>
      <c r="M31" s="276"/>
      <c r="N31" s="276"/>
      <c r="O31" s="277"/>
      <c r="P31" s="324" t="s">
        <v>212</v>
      </c>
      <c r="Q31" s="332"/>
      <c r="R31" s="332"/>
      <c r="S31" s="332"/>
      <c r="T31" s="332"/>
      <c r="U31" s="332"/>
      <c r="V31" s="332"/>
      <c r="W31" s="325" t="s">
        <v>213</v>
      </c>
      <c r="X31" s="327"/>
      <c r="Y31" s="324"/>
      <c r="Z31" s="324"/>
      <c r="AA31" s="324"/>
      <c r="AB31" s="324"/>
      <c r="AC31" s="324"/>
      <c r="AD31" s="328"/>
      <c r="AE31" s="281" t="str">
        <f t="shared" si="2"/>
        <v>─</v>
      </c>
      <c r="AF31" s="283" t="s">
        <v>214</v>
      </c>
    </row>
    <row r="32" spans="1:32" ht="13" x14ac:dyDescent="0.2">
      <c r="A32" s="319"/>
      <c r="B32" s="272" t="s">
        <v>215</v>
      </c>
      <c r="C32" s="289" t="s">
        <v>216</v>
      </c>
      <c r="D32" s="290"/>
      <c r="E32" s="290"/>
      <c r="F32" s="290"/>
      <c r="G32" s="290"/>
      <c r="H32" s="291"/>
      <c r="I32" s="274">
        <v>1</v>
      </c>
      <c r="J32" s="275"/>
      <c r="K32" s="276" t="s">
        <v>190</v>
      </c>
      <c r="L32" s="276"/>
      <c r="M32" s="276"/>
      <c r="N32" s="276"/>
      <c r="O32" s="277"/>
      <c r="P32" s="324" t="s">
        <v>217</v>
      </c>
      <c r="Q32" s="324"/>
      <c r="R32" s="324"/>
      <c r="S32" s="324"/>
      <c r="T32" s="325"/>
      <c r="U32" s="326"/>
      <c r="V32" s="326"/>
      <c r="W32" s="325" t="s">
        <v>218</v>
      </c>
      <c r="X32" s="327"/>
      <c r="Y32" s="324"/>
      <c r="Z32" s="324"/>
      <c r="AA32" s="324"/>
      <c r="AB32" s="324"/>
      <c r="AC32" s="324"/>
      <c r="AD32" s="328"/>
      <c r="AE32" s="281" t="str">
        <f t="shared" si="2"/>
        <v>─</v>
      </c>
      <c r="AF32" s="283" t="s">
        <v>219</v>
      </c>
    </row>
    <row r="33" spans="1:32" ht="13" x14ac:dyDescent="0.2">
      <c r="A33" s="319"/>
      <c r="B33" s="272" t="s">
        <v>220</v>
      </c>
      <c r="C33" s="289" t="s">
        <v>221</v>
      </c>
      <c r="D33" s="290"/>
      <c r="E33" s="290"/>
      <c r="F33" s="290"/>
      <c r="G33" s="290"/>
      <c r="H33" s="291"/>
      <c r="I33" s="274">
        <v>1</v>
      </c>
      <c r="J33" s="275"/>
      <c r="K33" s="276" t="s">
        <v>190</v>
      </c>
      <c r="L33" s="276"/>
      <c r="M33" s="276"/>
      <c r="N33" s="276"/>
      <c r="O33" s="277"/>
      <c r="P33" s="324" t="s">
        <v>204</v>
      </c>
      <c r="Q33" s="324"/>
      <c r="R33" s="324"/>
      <c r="S33" s="324"/>
      <c r="T33" s="325"/>
      <c r="U33" s="326"/>
      <c r="V33" s="326"/>
      <c r="W33" s="325" t="s">
        <v>196</v>
      </c>
      <c r="X33" s="327"/>
      <c r="Y33" s="324"/>
      <c r="Z33" s="324"/>
      <c r="AA33" s="324"/>
      <c r="AB33" s="324"/>
      <c r="AC33" s="324"/>
      <c r="AD33" s="328"/>
      <c r="AE33" s="281" t="str">
        <f t="shared" si="2"/>
        <v>─</v>
      </c>
      <c r="AF33" s="283" t="s">
        <v>222</v>
      </c>
    </row>
    <row r="34" spans="1:32" ht="13" x14ac:dyDescent="0.2">
      <c r="A34" s="319"/>
      <c r="B34" s="272" t="s">
        <v>223</v>
      </c>
      <c r="C34" s="289" t="s">
        <v>224</v>
      </c>
      <c r="D34" s="290"/>
      <c r="E34" s="290"/>
      <c r="F34" s="290"/>
      <c r="G34" s="290"/>
      <c r="H34" s="291"/>
      <c r="I34" s="274">
        <v>1</v>
      </c>
      <c r="J34" s="275"/>
      <c r="K34" s="276" t="s">
        <v>190</v>
      </c>
      <c r="L34" s="276"/>
      <c r="M34" s="276"/>
      <c r="N34" s="276"/>
      <c r="O34" s="277"/>
      <c r="P34" s="324" t="s">
        <v>59</v>
      </c>
      <c r="Q34" s="324"/>
      <c r="R34" s="324"/>
      <c r="S34" s="324"/>
      <c r="T34" s="325"/>
      <c r="U34" s="326"/>
      <c r="V34" s="326"/>
      <c r="W34" s="325" t="s">
        <v>218</v>
      </c>
      <c r="X34" s="327"/>
      <c r="Y34" s="324"/>
      <c r="Z34" s="324"/>
      <c r="AA34" s="324"/>
      <c r="AB34" s="324"/>
      <c r="AC34" s="324"/>
      <c r="AD34" s="328"/>
      <c r="AE34" s="281" t="str">
        <f t="shared" si="2"/>
        <v>─</v>
      </c>
      <c r="AF34" s="283" t="s">
        <v>225</v>
      </c>
    </row>
    <row r="35" spans="1:32" ht="13" x14ac:dyDescent="0.2">
      <c r="A35" s="319"/>
      <c r="B35" s="272" t="s">
        <v>226</v>
      </c>
      <c r="C35" s="289" t="s">
        <v>227</v>
      </c>
      <c r="D35" s="290"/>
      <c r="E35" s="290"/>
      <c r="F35" s="290"/>
      <c r="G35" s="290"/>
      <c r="H35" s="291"/>
      <c r="I35" s="274">
        <v>1</v>
      </c>
      <c r="J35" s="275"/>
      <c r="K35" s="276" t="s">
        <v>190</v>
      </c>
      <c r="L35" s="276"/>
      <c r="M35" s="276"/>
      <c r="N35" s="276"/>
      <c r="O35" s="277"/>
      <c r="P35" s="324" t="s">
        <v>217</v>
      </c>
      <c r="Q35" s="324"/>
      <c r="R35" s="324"/>
      <c r="S35" s="324"/>
      <c r="T35" s="325"/>
      <c r="U35" s="326"/>
      <c r="V35" s="326"/>
      <c r="W35" s="325" t="s">
        <v>218</v>
      </c>
      <c r="X35" s="327"/>
      <c r="Y35" s="324"/>
      <c r="Z35" s="324"/>
      <c r="AA35" s="324"/>
      <c r="AB35" s="324"/>
      <c r="AC35" s="324"/>
      <c r="AD35" s="328"/>
      <c r="AE35" s="281" t="str">
        <f t="shared" si="2"/>
        <v>─</v>
      </c>
      <c r="AF35" s="270" t="s">
        <v>228</v>
      </c>
    </row>
    <row r="36" spans="1:32" ht="13" x14ac:dyDescent="0.2">
      <c r="A36" s="319"/>
      <c r="B36" s="272" t="s">
        <v>229</v>
      </c>
      <c r="C36" s="289" t="s">
        <v>230</v>
      </c>
      <c r="D36" s="290"/>
      <c r="E36" s="290"/>
      <c r="F36" s="290"/>
      <c r="G36" s="290"/>
      <c r="H36" s="291"/>
      <c r="I36" s="274">
        <v>1</v>
      </c>
      <c r="J36" s="275"/>
      <c r="K36" s="276" t="s">
        <v>190</v>
      </c>
      <c r="L36" s="276"/>
      <c r="M36" s="276"/>
      <c r="N36" s="276"/>
      <c r="O36" s="277"/>
      <c r="P36" s="324" t="s">
        <v>217</v>
      </c>
      <c r="Q36" s="324"/>
      <c r="R36" s="324"/>
      <c r="S36" s="324"/>
      <c r="T36" s="325"/>
      <c r="U36" s="326"/>
      <c r="V36" s="326"/>
      <c r="W36" s="325" t="s">
        <v>196</v>
      </c>
      <c r="X36" s="327"/>
      <c r="Y36" s="324"/>
      <c r="Z36" s="324"/>
      <c r="AA36" s="324"/>
      <c r="AB36" s="324"/>
      <c r="AC36" s="324"/>
      <c r="AD36" s="328"/>
      <c r="AE36" s="281" t="str">
        <f t="shared" si="2"/>
        <v>─</v>
      </c>
      <c r="AF36" s="283" t="s">
        <v>231</v>
      </c>
    </row>
    <row r="37" spans="1:32" ht="13.5" thickBot="1" x14ac:dyDescent="0.25">
      <c r="A37" s="335"/>
      <c r="B37" s="297" t="s">
        <v>232</v>
      </c>
      <c r="C37" s="298" t="s">
        <v>233</v>
      </c>
      <c r="D37" s="298"/>
      <c r="E37" s="298"/>
      <c r="F37" s="298"/>
      <c r="G37" s="298"/>
      <c r="H37" s="298"/>
      <c r="I37" s="299">
        <v>1</v>
      </c>
      <c r="J37" s="300"/>
      <c r="K37" s="301" t="s">
        <v>190</v>
      </c>
      <c r="L37" s="301"/>
      <c r="M37" s="301"/>
      <c r="N37" s="301"/>
      <c r="O37" s="302"/>
      <c r="P37" s="336" t="s">
        <v>234</v>
      </c>
      <c r="Q37" s="337"/>
      <c r="R37" s="337"/>
      <c r="S37" s="337"/>
      <c r="T37" s="337"/>
      <c r="U37" s="337"/>
      <c r="V37" s="337"/>
      <c r="W37" s="338" t="s">
        <v>235</v>
      </c>
      <c r="X37" s="339"/>
      <c r="Y37" s="336"/>
      <c r="Z37" s="336"/>
      <c r="AA37" s="336"/>
      <c r="AB37" s="336"/>
      <c r="AC37" s="336"/>
      <c r="AD37" s="340"/>
      <c r="AE37" s="341" t="str">
        <f t="shared" si="2"/>
        <v>─</v>
      </c>
      <c r="AF37" s="270" t="s">
        <v>236</v>
      </c>
    </row>
    <row r="38" spans="1:32" ht="13.5" thickTop="1" x14ac:dyDescent="0.2">
      <c r="A38" s="342" t="s">
        <v>237</v>
      </c>
      <c r="B38" s="305" t="s">
        <v>238</v>
      </c>
      <c r="C38" s="343" t="s">
        <v>239</v>
      </c>
      <c r="D38" s="343"/>
      <c r="E38" s="343"/>
      <c r="F38" s="343"/>
      <c r="G38" s="343"/>
      <c r="H38" s="343"/>
      <c r="I38" s="344">
        <v>1</v>
      </c>
      <c r="J38" s="310"/>
      <c r="K38" s="311" t="s">
        <v>190</v>
      </c>
      <c r="L38" s="311"/>
      <c r="M38" s="311"/>
      <c r="N38" s="311"/>
      <c r="O38" s="312"/>
      <c r="P38" s="313" t="s">
        <v>240</v>
      </c>
      <c r="Q38" s="345"/>
      <c r="R38" s="345"/>
      <c r="S38" s="345"/>
      <c r="T38" s="345"/>
      <c r="U38" s="345"/>
      <c r="V38" s="345"/>
      <c r="W38" s="314" t="s">
        <v>241</v>
      </c>
      <c r="X38" s="316"/>
      <c r="Y38" s="313"/>
      <c r="Z38" s="313"/>
      <c r="AA38" s="313"/>
      <c r="AB38" s="313"/>
      <c r="AC38" s="313"/>
      <c r="AD38" s="317"/>
      <c r="AE38" s="318" t="str">
        <f t="shared" si="2"/>
        <v>─</v>
      </c>
      <c r="AF38" s="270" t="s">
        <v>242</v>
      </c>
    </row>
    <row r="39" spans="1:32" ht="13" x14ac:dyDescent="0.2">
      <c r="A39" s="271"/>
      <c r="B39" s="272" t="s">
        <v>243</v>
      </c>
      <c r="C39" s="329" t="s">
        <v>244</v>
      </c>
      <c r="D39" s="330"/>
      <c r="E39" s="330"/>
      <c r="F39" s="330"/>
      <c r="G39" s="330"/>
      <c r="H39" s="331"/>
      <c r="I39" s="323">
        <v>2</v>
      </c>
      <c r="J39" s="275"/>
      <c r="K39" s="276" t="s">
        <v>190</v>
      </c>
      <c r="L39" s="276"/>
      <c r="M39" s="276"/>
      <c r="N39" s="276"/>
      <c r="O39" s="277"/>
      <c r="P39" s="324" t="s">
        <v>217</v>
      </c>
      <c r="Q39" s="332"/>
      <c r="R39" s="332"/>
      <c r="S39" s="332"/>
      <c r="T39" s="332"/>
      <c r="U39" s="332"/>
      <c r="V39" s="332"/>
      <c r="W39" s="325" t="s">
        <v>245</v>
      </c>
      <c r="X39" s="327"/>
      <c r="Y39" s="332"/>
      <c r="Z39" s="332"/>
      <c r="AA39" s="332"/>
      <c r="AB39" s="332"/>
      <c r="AC39" s="332"/>
      <c r="AD39" s="333"/>
      <c r="AE39" s="281" t="str">
        <f t="shared" si="2"/>
        <v>─</v>
      </c>
      <c r="AF39" s="283" t="s">
        <v>246</v>
      </c>
    </row>
    <row r="40" spans="1:32" ht="13" x14ac:dyDescent="0.2">
      <c r="A40" s="271"/>
      <c r="B40" s="272" t="s">
        <v>247</v>
      </c>
      <c r="C40" s="273" t="s">
        <v>248</v>
      </c>
      <c r="D40" s="273"/>
      <c r="E40" s="273"/>
      <c r="F40" s="273"/>
      <c r="G40" s="273"/>
      <c r="H40" s="273"/>
      <c r="I40" s="274">
        <v>1</v>
      </c>
      <c r="J40" s="275"/>
      <c r="K40" s="276" t="s">
        <v>190</v>
      </c>
      <c r="L40" s="276"/>
      <c r="M40" s="276"/>
      <c r="N40" s="276"/>
      <c r="O40" s="277"/>
      <c r="P40" s="324" t="s">
        <v>212</v>
      </c>
      <c r="Q40" s="324"/>
      <c r="R40" s="324"/>
      <c r="S40" s="324"/>
      <c r="T40" s="77"/>
      <c r="U40" s="77"/>
      <c r="V40" s="77"/>
      <c r="W40" s="325" t="s">
        <v>249</v>
      </c>
      <c r="X40" s="327"/>
      <c r="Y40" s="324"/>
      <c r="Z40" s="324"/>
      <c r="AA40" s="324"/>
      <c r="AB40" s="324"/>
      <c r="AC40" s="324"/>
      <c r="AD40" s="328"/>
      <c r="AE40" s="281" t="str">
        <f t="shared" si="2"/>
        <v>─</v>
      </c>
      <c r="AF40" s="270" t="s">
        <v>250</v>
      </c>
    </row>
    <row r="41" spans="1:32" ht="13" x14ac:dyDescent="0.2">
      <c r="A41" s="271"/>
      <c r="B41" s="272" t="s">
        <v>251</v>
      </c>
      <c r="C41" s="289" t="s">
        <v>252</v>
      </c>
      <c r="D41" s="290"/>
      <c r="E41" s="290"/>
      <c r="F41" s="290"/>
      <c r="G41" s="290"/>
      <c r="H41" s="291"/>
      <c r="I41" s="274">
        <v>2</v>
      </c>
      <c r="J41" s="275"/>
      <c r="K41" s="276" t="s">
        <v>190</v>
      </c>
      <c r="L41" s="276"/>
      <c r="M41" s="276"/>
      <c r="N41" s="276"/>
      <c r="O41" s="277"/>
      <c r="P41" s="324" t="s">
        <v>212</v>
      </c>
      <c r="Q41" s="324"/>
      <c r="R41" s="324"/>
      <c r="S41" s="324"/>
      <c r="T41" s="77"/>
      <c r="U41" s="77"/>
      <c r="V41" s="77"/>
      <c r="W41" s="325" t="s">
        <v>253</v>
      </c>
      <c r="X41" s="327"/>
      <c r="Y41" s="324"/>
      <c r="Z41" s="324"/>
      <c r="AA41" s="324"/>
      <c r="AB41" s="324"/>
      <c r="AC41" s="324"/>
      <c r="AD41" s="328"/>
      <c r="AE41" s="281" t="str">
        <f t="shared" si="2"/>
        <v>─</v>
      </c>
      <c r="AF41" s="283" t="s">
        <v>254</v>
      </c>
    </row>
    <row r="42" spans="1:32" ht="13" x14ac:dyDescent="0.2">
      <c r="A42" s="271"/>
      <c r="B42" s="272" t="s">
        <v>255</v>
      </c>
      <c r="C42" s="289" t="s">
        <v>256</v>
      </c>
      <c r="D42" s="290"/>
      <c r="E42" s="290"/>
      <c r="F42" s="290"/>
      <c r="G42" s="290"/>
      <c r="H42" s="291"/>
      <c r="I42" s="274">
        <v>1</v>
      </c>
      <c r="J42" s="275"/>
      <c r="K42" s="276" t="s">
        <v>190</v>
      </c>
      <c r="L42" s="276"/>
      <c r="M42" s="276"/>
      <c r="N42" s="276"/>
      <c r="O42" s="277"/>
      <c r="P42" s="324" t="s">
        <v>257</v>
      </c>
      <c r="Q42" s="324"/>
      <c r="R42" s="324"/>
      <c r="S42" s="324"/>
      <c r="T42" s="77"/>
      <c r="U42" s="77"/>
      <c r="V42" s="77"/>
      <c r="W42" s="325" t="s">
        <v>258</v>
      </c>
      <c r="X42" s="327"/>
      <c r="Y42" s="324"/>
      <c r="Z42" s="324"/>
      <c r="AA42" s="324"/>
      <c r="AB42" s="324"/>
      <c r="AC42" s="324"/>
      <c r="AD42" s="328"/>
      <c r="AE42" s="281" t="str">
        <f t="shared" si="2"/>
        <v>─</v>
      </c>
      <c r="AF42" s="283" t="s">
        <v>259</v>
      </c>
    </row>
    <row r="43" spans="1:32" ht="13" x14ac:dyDescent="0.2">
      <c r="A43" s="271"/>
      <c r="B43" s="272" t="s">
        <v>260</v>
      </c>
      <c r="C43" s="289" t="s">
        <v>261</v>
      </c>
      <c r="D43" s="290"/>
      <c r="E43" s="290"/>
      <c r="F43" s="290"/>
      <c r="G43" s="290"/>
      <c r="H43" s="291"/>
      <c r="I43" s="274">
        <v>2</v>
      </c>
      <c r="J43" s="275"/>
      <c r="K43" s="276" t="s">
        <v>190</v>
      </c>
      <c r="L43" s="276"/>
      <c r="M43" s="276"/>
      <c r="N43" s="276"/>
      <c r="O43" s="277"/>
      <c r="P43" s="324" t="s">
        <v>217</v>
      </c>
      <c r="Q43" s="324"/>
      <c r="R43" s="324"/>
      <c r="S43" s="324"/>
      <c r="T43" s="77"/>
      <c r="U43" s="77"/>
      <c r="V43" s="77"/>
      <c r="W43" s="325" t="s">
        <v>258</v>
      </c>
      <c r="X43" s="327"/>
      <c r="Y43" s="324"/>
      <c r="Z43" s="324"/>
      <c r="AA43" s="324"/>
      <c r="AB43" s="324"/>
      <c r="AC43" s="324"/>
      <c r="AD43" s="328"/>
      <c r="AE43" s="281" t="str">
        <f t="shared" si="2"/>
        <v>─</v>
      </c>
      <c r="AF43" s="283" t="s">
        <v>262</v>
      </c>
    </row>
    <row r="44" spans="1:32" ht="13" x14ac:dyDescent="0.2">
      <c r="A44" s="271"/>
      <c r="B44" s="272" t="s">
        <v>263</v>
      </c>
      <c r="C44" s="346" t="s">
        <v>264</v>
      </c>
      <c r="D44" s="346"/>
      <c r="E44" s="346"/>
      <c r="F44" s="346"/>
      <c r="G44" s="346"/>
      <c r="H44" s="346"/>
      <c r="I44" s="274">
        <v>1</v>
      </c>
      <c r="J44" s="275"/>
      <c r="K44" s="276" t="s">
        <v>190</v>
      </c>
      <c r="L44" s="276"/>
      <c r="M44" s="276"/>
      <c r="N44" s="276"/>
      <c r="O44" s="277"/>
      <c r="P44" s="324" t="s">
        <v>234</v>
      </c>
      <c r="Q44" s="324"/>
      <c r="R44" s="324"/>
      <c r="S44" s="324"/>
      <c r="T44" s="77"/>
      <c r="U44" s="77"/>
      <c r="V44" s="77"/>
      <c r="W44" s="325" t="s">
        <v>265</v>
      </c>
      <c r="X44" s="327"/>
      <c r="Y44" s="324"/>
      <c r="Z44" s="324"/>
      <c r="AA44" s="324"/>
      <c r="AB44" s="324"/>
      <c r="AC44" s="324"/>
      <c r="AD44" s="328"/>
      <c r="AE44" s="281" t="str">
        <f t="shared" si="2"/>
        <v>─</v>
      </c>
      <c r="AF44" s="282" t="s">
        <v>266</v>
      </c>
    </row>
    <row r="45" spans="1:32" ht="13" x14ac:dyDescent="0.2">
      <c r="A45" s="271"/>
      <c r="B45" s="272" t="s">
        <v>267</v>
      </c>
      <c r="C45" s="346" t="s">
        <v>268</v>
      </c>
      <c r="D45" s="346"/>
      <c r="E45" s="346"/>
      <c r="F45" s="346"/>
      <c r="G45" s="346"/>
      <c r="H45" s="346"/>
      <c r="I45" s="274">
        <v>1</v>
      </c>
      <c r="J45" s="275"/>
      <c r="K45" s="276" t="s">
        <v>190</v>
      </c>
      <c r="L45" s="276"/>
      <c r="M45" s="276"/>
      <c r="N45" s="276"/>
      <c r="O45" s="277"/>
      <c r="P45" s="324" t="s">
        <v>59</v>
      </c>
      <c r="Q45" s="324"/>
      <c r="R45" s="324"/>
      <c r="S45" s="324"/>
      <c r="T45" s="77"/>
      <c r="U45" s="77"/>
      <c r="V45" s="77"/>
      <c r="W45" s="325" t="s">
        <v>249</v>
      </c>
      <c r="X45" s="327"/>
      <c r="Y45" s="324"/>
      <c r="Z45" s="324"/>
      <c r="AA45" s="324"/>
      <c r="AB45" s="324"/>
      <c r="AC45" s="324"/>
      <c r="AD45" s="328"/>
      <c r="AE45" s="281" t="str">
        <f t="shared" si="2"/>
        <v>─</v>
      </c>
      <c r="AF45" s="282" t="s">
        <v>269</v>
      </c>
    </row>
    <row r="46" spans="1:32" ht="13" x14ac:dyDescent="0.2">
      <c r="A46" s="271"/>
      <c r="B46" s="272" t="s">
        <v>270</v>
      </c>
      <c r="C46" s="346" t="s">
        <v>271</v>
      </c>
      <c r="D46" s="346"/>
      <c r="E46" s="346"/>
      <c r="F46" s="346"/>
      <c r="G46" s="346"/>
      <c r="H46" s="346"/>
      <c r="I46" s="274">
        <v>1</v>
      </c>
      <c r="J46" s="275"/>
      <c r="K46" s="276" t="s">
        <v>190</v>
      </c>
      <c r="L46" s="276"/>
      <c r="M46" s="276"/>
      <c r="N46" s="276"/>
      <c r="O46" s="277"/>
      <c r="P46" s="324" t="s">
        <v>234</v>
      </c>
      <c r="Q46" s="324"/>
      <c r="R46" s="324"/>
      <c r="S46" s="324"/>
      <c r="T46" s="77"/>
      <c r="U46" s="77"/>
      <c r="V46" s="77"/>
      <c r="W46" s="325" t="s">
        <v>272</v>
      </c>
      <c r="X46" s="327"/>
      <c r="Y46" s="324"/>
      <c r="Z46" s="324"/>
      <c r="AA46" s="324"/>
      <c r="AB46" s="324"/>
      <c r="AC46" s="324"/>
      <c r="AD46" s="328"/>
      <c r="AE46" s="281" t="str">
        <f t="shared" si="2"/>
        <v>─</v>
      </c>
      <c r="AF46" s="282" t="s">
        <v>273</v>
      </c>
    </row>
    <row r="47" spans="1:32" ht="13" x14ac:dyDescent="0.2">
      <c r="A47" s="271"/>
      <c r="B47" s="272" t="s">
        <v>274</v>
      </c>
      <c r="C47" s="346" t="s">
        <v>275</v>
      </c>
      <c r="D47" s="346"/>
      <c r="E47" s="346"/>
      <c r="F47" s="346"/>
      <c r="G47" s="346"/>
      <c r="H47" s="346"/>
      <c r="I47" s="274">
        <v>1</v>
      </c>
      <c r="J47" s="275"/>
      <c r="K47" s="276" t="s">
        <v>190</v>
      </c>
      <c r="L47" s="276"/>
      <c r="M47" s="276"/>
      <c r="N47" s="276"/>
      <c r="O47" s="277"/>
      <c r="P47" s="324" t="s">
        <v>212</v>
      </c>
      <c r="Q47" s="324"/>
      <c r="R47" s="324"/>
      <c r="S47" s="324"/>
      <c r="T47" s="77"/>
      <c r="U47" s="77"/>
      <c r="V47" s="77"/>
      <c r="W47" s="325" t="s">
        <v>276</v>
      </c>
      <c r="X47" s="327"/>
      <c r="Y47" s="324"/>
      <c r="Z47" s="324"/>
      <c r="AA47" s="324"/>
      <c r="AB47" s="324"/>
      <c r="AC47" s="324"/>
      <c r="AD47" s="328"/>
      <c r="AE47" s="281" t="str">
        <f t="shared" si="2"/>
        <v>─</v>
      </c>
      <c r="AF47" s="282" t="s">
        <v>277</v>
      </c>
    </row>
    <row r="48" spans="1:32" ht="13" x14ac:dyDescent="0.2">
      <c r="A48" s="271"/>
      <c r="B48" s="272" t="s">
        <v>278</v>
      </c>
      <c r="C48" s="346" t="s">
        <v>279</v>
      </c>
      <c r="D48" s="346"/>
      <c r="E48" s="346"/>
      <c r="F48" s="346"/>
      <c r="G48" s="346"/>
      <c r="H48" s="346"/>
      <c r="I48" s="274">
        <v>1</v>
      </c>
      <c r="J48" s="275"/>
      <c r="K48" s="276" t="s">
        <v>190</v>
      </c>
      <c r="L48" s="276"/>
      <c r="M48" s="276"/>
      <c r="N48" s="276"/>
      <c r="O48" s="277"/>
      <c r="P48" s="324" t="s">
        <v>234</v>
      </c>
      <c r="Q48" s="324"/>
      <c r="R48" s="324"/>
      <c r="S48" s="324"/>
      <c r="T48" s="77"/>
      <c r="U48" s="77"/>
      <c r="V48" s="77"/>
      <c r="W48" s="325" t="s">
        <v>280</v>
      </c>
      <c r="X48" s="327"/>
      <c r="Y48" s="324"/>
      <c r="Z48" s="324"/>
      <c r="AA48" s="324"/>
      <c r="AB48" s="324"/>
      <c r="AC48" s="324"/>
      <c r="AD48" s="328"/>
      <c r="AE48" s="281" t="str">
        <f t="shared" si="2"/>
        <v>─</v>
      </c>
      <c r="AF48" s="282" t="s">
        <v>281</v>
      </c>
    </row>
    <row r="49" spans="1:32" ht="13" x14ac:dyDescent="0.2">
      <c r="A49" s="271"/>
      <c r="B49" s="272" t="s">
        <v>282</v>
      </c>
      <c r="C49" s="346" t="s">
        <v>283</v>
      </c>
      <c r="D49" s="346"/>
      <c r="E49" s="346"/>
      <c r="F49" s="346"/>
      <c r="G49" s="346"/>
      <c r="H49" s="346"/>
      <c r="I49" s="274">
        <v>1</v>
      </c>
      <c r="J49" s="275"/>
      <c r="K49" s="276" t="s">
        <v>190</v>
      </c>
      <c r="L49" s="276"/>
      <c r="M49" s="276"/>
      <c r="N49" s="276"/>
      <c r="O49" s="277"/>
      <c r="P49" s="324" t="s">
        <v>284</v>
      </c>
      <c r="Q49" s="324"/>
      <c r="R49" s="324"/>
      <c r="S49" s="324"/>
      <c r="T49" s="77"/>
      <c r="U49" s="77"/>
      <c r="V49" s="77"/>
      <c r="W49" s="325" t="s">
        <v>280</v>
      </c>
      <c r="X49" s="327"/>
      <c r="Y49" s="324"/>
      <c r="Z49" s="324"/>
      <c r="AA49" s="324"/>
      <c r="AB49" s="324"/>
      <c r="AC49" s="324"/>
      <c r="AD49" s="328"/>
      <c r="AE49" s="281" t="str">
        <f t="shared" si="2"/>
        <v>─</v>
      </c>
      <c r="AF49" s="282" t="s">
        <v>285</v>
      </c>
    </row>
    <row r="50" spans="1:32" ht="13" x14ac:dyDescent="0.2">
      <c r="A50" s="271"/>
      <c r="B50" s="272" t="s">
        <v>286</v>
      </c>
      <c r="C50" s="346" t="s">
        <v>287</v>
      </c>
      <c r="D50" s="346"/>
      <c r="E50" s="346"/>
      <c r="F50" s="346"/>
      <c r="G50" s="346"/>
      <c r="H50" s="346"/>
      <c r="I50" s="274">
        <v>1</v>
      </c>
      <c r="J50" s="275"/>
      <c r="K50" s="276" t="s">
        <v>190</v>
      </c>
      <c r="L50" s="276"/>
      <c r="M50" s="276"/>
      <c r="N50" s="276"/>
      <c r="O50" s="277"/>
      <c r="P50" s="324" t="s">
        <v>191</v>
      </c>
      <c r="Q50" s="324"/>
      <c r="R50" s="324"/>
      <c r="S50" s="324"/>
      <c r="T50" s="77"/>
      <c r="U50" s="77"/>
      <c r="V50" s="77"/>
      <c r="W50" s="325" t="s">
        <v>280</v>
      </c>
      <c r="X50" s="327"/>
      <c r="Y50" s="324"/>
      <c r="Z50" s="324"/>
      <c r="AA50" s="324"/>
      <c r="AB50" s="324"/>
      <c r="AC50" s="324"/>
      <c r="AD50" s="328"/>
      <c r="AE50" s="281" t="str">
        <f t="shared" si="2"/>
        <v>─</v>
      </c>
      <c r="AF50" s="282" t="s">
        <v>288</v>
      </c>
    </row>
    <row r="51" spans="1:32" ht="13" x14ac:dyDescent="0.2">
      <c r="A51" s="271"/>
      <c r="B51" s="272" t="s">
        <v>289</v>
      </c>
      <c r="C51" s="346" t="s">
        <v>290</v>
      </c>
      <c r="D51" s="346"/>
      <c r="E51" s="346"/>
      <c r="F51" s="346"/>
      <c r="G51" s="346"/>
      <c r="H51" s="346"/>
      <c r="I51" s="274">
        <v>1</v>
      </c>
      <c r="J51" s="275"/>
      <c r="K51" s="276" t="s">
        <v>190</v>
      </c>
      <c r="L51" s="276"/>
      <c r="M51" s="276"/>
      <c r="N51" s="276"/>
      <c r="O51" s="277"/>
      <c r="P51" s="324" t="s">
        <v>217</v>
      </c>
      <c r="Q51" s="324"/>
      <c r="R51" s="324"/>
      <c r="S51" s="324"/>
      <c r="T51" s="77"/>
      <c r="U51" s="77"/>
      <c r="V51" s="77"/>
      <c r="W51" s="325" t="s">
        <v>249</v>
      </c>
      <c r="X51" s="327"/>
      <c r="Y51" s="324"/>
      <c r="Z51" s="324"/>
      <c r="AA51" s="324"/>
      <c r="AB51" s="324"/>
      <c r="AC51" s="324"/>
      <c r="AD51" s="328"/>
      <c r="AE51" s="281" t="str">
        <f t="shared" si="2"/>
        <v>─</v>
      </c>
      <c r="AF51" s="282" t="s">
        <v>291</v>
      </c>
    </row>
    <row r="52" spans="1:32" ht="13" x14ac:dyDescent="0.2">
      <c r="A52" s="271"/>
      <c r="B52" s="272" t="s">
        <v>292</v>
      </c>
      <c r="C52" s="346" t="s">
        <v>293</v>
      </c>
      <c r="D52" s="346"/>
      <c r="E52" s="346"/>
      <c r="F52" s="346"/>
      <c r="G52" s="346"/>
      <c r="H52" s="346"/>
      <c r="I52" s="274">
        <v>1</v>
      </c>
      <c r="J52" s="275"/>
      <c r="K52" s="276" t="s">
        <v>190</v>
      </c>
      <c r="L52" s="276"/>
      <c r="M52" s="276"/>
      <c r="N52" s="276"/>
      <c r="O52" s="277"/>
      <c r="P52" s="324" t="s">
        <v>217</v>
      </c>
      <c r="Q52" s="324"/>
      <c r="R52" s="324"/>
      <c r="S52" s="324"/>
      <c r="T52" s="77"/>
      <c r="U52" s="77"/>
      <c r="V52" s="77"/>
      <c r="W52" s="325" t="s">
        <v>272</v>
      </c>
      <c r="X52" s="327"/>
      <c r="Y52" s="324"/>
      <c r="Z52" s="324"/>
      <c r="AA52" s="324"/>
      <c r="AB52" s="324"/>
      <c r="AC52" s="324"/>
      <c r="AD52" s="328"/>
      <c r="AE52" s="281" t="str">
        <f t="shared" si="2"/>
        <v>─</v>
      </c>
      <c r="AF52" s="282" t="s">
        <v>294</v>
      </c>
    </row>
    <row r="53" spans="1:32" ht="13" x14ac:dyDescent="0.2">
      <c r="A53" s="271"/>
      <c r="B53" s="272" t="s">
        <v>295</v>
      </c>
      <c r="C53" s="346" t="s">
        <v>296</v>
      </c>
      <c r="D53" s="346"/>
      <c r="E53" s="346"/>
      <c r="F53" s="346"/>
      <c r="G53" s="346"/>
      <c r="H53" s="346"/>
      <c r="I53" s="274">
        <v>1</v>
      </c>
      <c r="J53" s="275"/>
      <c r="K53" s="276" t="s">
        <v>190</v>
      </c>
      <c r="L53" s="276"/>
      <c r="M53" s="276"/>
      <c r="N53" s="276"/>
      <c r="O53" s="277"/>
      <c r="P53" s="324" t="s">
        <v>217</v>
      </c>
      <c r="Q53" s="324"/>
      <c r="R53" s="324"/>
      <c r="S53" s="324"/>
      <c r="T53" s="77"/>
      <c r="U53" s="77"/>
      <c r="V53" s="77"/>
      <c r="W53" s="325" t="s">
        <v>249</v>
      </c>
      <c r="X53" s="327"/>
      <c r="Y53" s="324"/>
      <c r="Z53" s="324"/>
      <c r="AA53" s="324"/>
      <c r="AB53" s="324"/>
      <c r="AC53" s="324"/>
      <c r="AD53" s="328"/>
      <c r="AE53" s="281" t="str">
        <f t="shared" si="2"/>
        <v>─</v>
      </c>
      <c r="AF53" s="282" t="s">
        <v>297</v>
      </c>
    </row>
    <row r="54" spans="1:32" ht="13" x14ac:dyDescent="0.2">
      <c r="A54" s="271"/>
      <c r="B54" s="272" t="s">
        <v>298</v>
      </c>
      <c r="C54" s="347" t="s">
        <v>299</v>
      </c>
      <c r="D54" s="347"/>
      <c r="E54" s="347"/>
      <c r="F54" s="347"/>
      <c r="G54" s="347"/>
      <c r="H54" s="347"/>
      <c r="I54" s="323">
        <v>1</v>
      </c>
      <c r="J54" s="275"/>
      <c r="K54" s="276" t="s">
        <v>190</v>
      </c>
      <c r="L54" s="276"/>
      <c r="M54" s="276"/>
      <c r="N54" s="276"/>
      <c r="O54" s="277"/>
      <c r="P54" s="324" t="s">
        <v>234</v>
      </c>
      <c r="Q54" s="324"/>
      <c r="R54" s="324"/>
      <c r="S54" s="324"/>
      <c r="T54" s="77"/>
      <c r="U54" s="77"/>
      <c r="V54" s="77"/>
      <c r="W54" s="325" t="s">
        <v>300</v>
      </c>
      <c r="X54" s="327"/>
      <c r="Y54" s="324"/>
      <c r="Z54" s="324"/>
      <c r="AA54" s="324"/>
      <c r="AB54" s="324"/>
      <c r="AC54" s="324"/>
      <c r="AD54" s="328"/>
      <c r="AE54" s="281" t="str">
        <f t="shared" si="2"/>
        <v>─</v>
      </c>
      <c r="AF54" s="270" t="s">
        <v>301</v>
      </c>
    </row>
    <row r="55" spans="1:32" ht="13" x14ac:dyDescent="0.2">
      <c r="A55" s="271"/>
      <c r="B55" s="272" t="s">
        <v>302</v>
      </c>
      <c r="C55" s="346" t="s">
        <v>303</v>
      </c>
      <c r="D55" s="346"/>
      <c r="E55" s="346"/>
      <c r="F55" s="346"/>
      <c r="G55" s="346"/>
      <c r="H55" s="346"/>
      <c r="I55" s="274">
        <v>1</v>
      </c>
      <c r="J55" s="275"/>
      <c r="K55" s="276" t="s">
        <v>190</v>
      </c>
      <c r="L55" s="276"/>
      <c r="M55" s="276"/>
      <c r="N55" s="276"/>
      <c r="O55" s="277"/>
      <c r="P55" s="324" t="s">
        <v>240</v>
      </c>
      <c r="Q55" s="324"/>
      <c r="R55" s="324"/>
      <c r="S55" s="324"/>
      <c r="T55" s="77"/>
      <c r="U55" s="77"/>
      <c r="V55" s="77"/>
      <c r="W55" s="325" t="s">
        <v>249</v>
      </c>
      <c r="X55" s="327"/>
      <c r="Y55" s="324"/>
      <c r="Z55" s="324"/>
      <c r="AA55" s="324"/>
      <c r="AB55" s="324"/>
      <c r="AC55" s="324"/>
      <c r="AD55" s="328"/>
      <c r="AE55" s="281" t="str">
        <f t="shared" si="2"/>
        <v>─</v>
      </c>
      <c r="AF55" s="282" t="s">
        <v>304</v>
      </c>
    </row>
    <row r="56" spans="1:32" ht="13" x14ac:dyDescent="0.2">
      <c r="A56" s="271"/>
      <c r="B56" s="272" t="s">
        <v>305</v>
      </c>
      <c r="C56" s="346" t="s">
        <v>306</v>
      </c>
      <c r="D56" s="346"/>
      <c r="E56" s="346"/>
      <c r="F56" s="346"/>
      <c r="G56" s="346"/>
      <c r="H56" s="346"/>
      <c r="I56" s="274">
        <v>1</v>
      </c>
      <c r="J56" s="275"/>
      <c r="K56" s="276" t="s">
        <v>190</v>
      </c>
      <c r="L56" s="276"/>
      <c r="M56" s="276"/>
      <c r="N56" s="276"/>
      <c r="O56" s="277"/>
      <c r="P56" s="324" t="s">
        <v>217</v>
      </c>
      <c r="Q56" s="324"/>
      <c r="R56" s="324"/>
      <c r="S56" s="324"/>
      <c r="T56" s="77"/>
      <c r="U56" s="77"/>
      <c r="V56" s="77"/>
      <c r="W56" s="325" t="s">
        <v>307</v>
      </c>
      <c r="X56" s="327"/>
      <c r="Y56" s="324"/>
      <c r="Z56" s="324"/>
      <c r="AA56" s="324"/>
      <c r="AB56" s="324"/>
      <c r="AC56" s="324"/>
      <c r="AD56" s="328"/>
      <c r="AE56" s="281" t="str">
        <f t="shared" si="2"/>
        <v>─</v>
      </c>
      <c r="AF56" s="282" t="s">
        <v>308</v>
      </c>
    </row>
    <row r="57" spans="1:32" ht="13" x14ac:dyDescent="0.2">
      <c r="A57" s="271"/>
      <c r="B57" s="272" t="s">
        <v>309</v>
      </c>
      <c r="C57" s="346" t="s">
        <v>310</v>
      </c>
      <c r="D57" s="346"/>
      <c r="E57" s="346"/>
      <c r="F57" s="346"/>
      <c r="G57" s="346"/>
      <c r="H57" s="346"/>
      <c r="I57" s="274">
        <v>1</v>
      </c>
      <c r="J57" s="275"/>
      <c r="K57" s="276" t="s">
        <v>190</v>
      </c>
      <c r="L57" s="276"/>
      <c r="M57" s="276"/>
      <c r="N57" s="276"/>
      <c r="O57" s="277"/>
      <c r="P57" s="324" t="s">
        <v>284</v>
      </c>
      <c r="Q57" s="324"/>
      <c r="R57" s="324"/>
      <c r="S57" s="324"/>
      <c r="T57" s="77"/>
      <c r="U57" s="77"/>
      <c r="V57" s="77"/>
      <c r="W57" s="325" t="s">
        <v>311</v>
      </c>
      <c r="X57" s="327"/>
      <c r="Y57" s="324"/>
      <c r="Z57" s="324"/>
      <c r="AA57" s="324"/>
      <c r="AB57" s="324"/>
      <c r="AC57" s="324"/>
      <c r="AD57" s="328"/>
      <c r="AE57" s="281" t="str">
        <f t="shared" si="2"/>
        <v>─</v>
      </c>
      <c r="AF57" s="282" t="s">
        <v>312</v>
      </c>
    </row>
    <row r="58" spans="1:32" ht="13" x14ac:dyDescent="0.2">
      <c r="A58" s="271"/>
      <c r="B58" s="272" t="s">
        <v>313</v>
      </c>
      <c r="C58" s="329" t="s">
        <v>314</v>
      </c>
      <c r="D58" s="330"/>
      <c r="E58" s="330"/>
      <c r="F58" s="330"/>
      <c r="G58" s="330"/>
      <c r="H58" s="331"/>
      <c r="I58" s="323">
        <v>1</v>
      </c>
      <c r="J58" s="275"/>
      <c r="K58" s="276" t="s">
        <v>190</v>
      </c>
      <c r="L58" s="276"/>
      <c r="M58" s="276"/>
      <c r="N58" s="276"/>
      <c r="O58" s="277"/>
      <c r="P58" s="324" t="s">
        <v>217</v>
      </c>
      <c r="Q58" s="324"/>
      <c r="R58" s="324"/>
      <c r="S58" s="324"/>
      <c r="T58" s="77"/>
      <c r="U58" s="77"/>
      <c r="V58" s="77"/>
      <c r="W58" s="325" t="s">
        <v>249</v>
      </c>
      <c r="X58" s="327"/>
      <c r="Y58" s="324"/>
      <c r="Z58" s="324"/>
      <c r="AA58" s="324"/>
      <c r="AB58" s="324"/>
      <c r="AC58" s="324"/>
      <c r="AD58" s="328"/>
      <c r="AE58" s="281" t="str">
        <f t="shared" si="2"/>
        <v>─</v>
      </c>
      <c r="AF58" s="283" t="s">
        <v>315</v>
      </c>
    </row>
    <row r="59" spans="1:32" ht="13" x14ac:dyDescent="0.2">
      <c r="A59" s="271"/>
      <c r="B59" s="272" t="s">
        <v>316</v>
      </c>
      <c r="C59" s="320" t="s">
        <v>317</v>
      </c>
      <c r="D59" s="321"/>
      <c r="E59" s="321"/>
      <c r="F59" s="321"/>
      <c r="G59" s="321"/>
      <c r="H59" s="322"/>
      <c r="I59" s="323">
        <v>1</v>
      </c>
      <c r="J59" s="275"/>
      <c r="K59" s="276" t="s">
        <v>190</v>
      </c>
      <c r="L59" s="276"/>
      <c r="M59" s="276"/>
      <c r="N59" s="276"/>
      <c r="O59" s="277"/>
      <c r="P59" s="324" t="s">
        <v>191</v>
      </c>
      <c r="Q59" s="324"/>
      <c r="R59" s="324"/>
      <c r="S59" s="324"/>
      <c r="T59" s="77"/>
      <c r="U59" s="77"/>
      <c r="V59" s="77"/>
      <c r="W59" s="325" t="s">
        <v>249</v>
      </c>
      <c r="X59" s="327"/>
      <c r="Y59" s="324"/>
      <c r="Z59" s="324"/>
      <c r="AA59" s="324"/>
      <c r="AB59" s="324"/>
      <c r="AC59" s="324"/>
      <c r="AD59" s="328"/>
      <c r="AE59" s="281" t="str">
        <f t="shared" si="2"/>
        <v>─</v>
      </c>
      <c r="AF59" s="283" t="s">
        <v>318</v>
      </c>
    </row>
    <row r="60" spans="1:32" ht="13" x14ac:dyDescent="0.2">
      <c r="A60" s="271"/>
      <c r="B60" s="272" t="s">
        <v>319</v>
      </c>
      <c r="C60" s="273" t="s">
        <v>320</v>
      </c>
      <c r="D60" s="273"/>
      <c r="E60" s="273"/>
      <c r="F60" s="273"/>
      <c r="G60" s="273"/>
      <c r="H60" s="273"/>
      <c r="I60" s="274">
        <v>1</v>
      </c>
      <c r="J60" s="275"/>
      <c r="K60" s="276" t="s">
        <v>190</v>
      </c>
      <c r="L60" s="276"/>
      <c r="M60" s="276"/>
      <c r="N60" s="276"/>
      <c r="O60" s="277"/>
      <c r="P60" s="324" t="s">
        <v>217</v>
      </c>
      <c r="Q60" s="324"/>
      <c r="R60" s="324"/>
      <c r="S60" s="324"/>
      <c r="T60" s="77"/>
      <c r="U60" s="77"/>
      <c r="V60" s="77"/>
      <c r="W60" s="325" t="s">
        <v>311</v>
      </c>
      <c r="X60" s="327"/>
      <c r="Y60" s="324"/>
      <c r="Z60" s="324"/>
      <c r="AA60" s="324"/>
      <c r="AB60" s="324"/>
      <c r="AC60" s="324"/>
      <c r="AD60" s="328"/>
      <c r="AE60" s="281" t="str">
        <f t="shared" si="2"/>
        <v>─</v>
      </c>
      <c r="AF60" s="282" t="s">
        <v>321</v>
      </c>
    </row>
    <row r="61" spans="1:32" ht="13" x14ac:dyDescent="0.2">
      <c r="A61" s="271"/>
      <c r="B61" s="272" t="s">
        <v>322</v>
      </c>
      <c r="C61" s="289" t="s">
        <v>323</v>
      </c>
      <c r="D61" s="290"/>
      <c r="E61" s="290"/>
      <c r="F61" s="290"/>
      <c r="G61" s="290"/>
      <c r="H61" s="291"/>
      <c r="I61" s="274">
        <v>1</v>
      </c>
      <c r="J61" s="275"/>
      <c r="K61" s="276" t="s">
        <v>190</v>
      </c>
      <c r="L61" s="276"/>
      <c r="M61" s="276"/>
      <c r="N61" s="276"/>
      <c r="O61" s="277"/>
      <c r="P61" s="324" t="s">
        <v>204</v>
      </c>
      <c r="Q61" s="324"/>
      <c r="R61" s="324"/>
      <c r="S61" s="324"/>
      <c r="T61" s="77"/>
      <c r="U61" s="77"/>
      <c r="V61" s="77"/>
      <c r="W61" s="325" t="s">
        <v>324</v>
      </c>
      <c r="X61" s="327"/>
      <c r="Y61" s="324"/>
      <c r="Z61" s="324"/>
      <c r="AA61" s="324"/>
      <c r="AB61" s="324"/>
      <c r="AC61" s="324"/>
      <c r="AD61" s="328"/>
      <c r="AE61" s="281" t="str">
        <f t="shared" si="2"/>
        <v>─</v>
      </c>
      <c r="AF61" s="282" t="s">
        <v>325</v>
      </c>
    </row>
    <row r="62" spans="1:32" ht="13.5" thickBot="1" x14ac:dyDescent="0.25">
      <c r="A62" s="296"/>
      <c r="B62" s="297" t="s">
        <v>326</v>
      </c>
      <c r="C62" s="348" t="s">
        <v>327</v>
      </c>
      <c r="D62" s="349"/>
      <c r="E62" s="349"/>
      <c r="F62" s="349"/>
      <c r="G62" s="349"/>
      <c r="H62" s="350"/>
      <c r="I62" s="299">
        <v>1</v>
      </c>
      <c r="J62" s="300"/>
      <c r="K62" s="301" t="s">
        <v>190</v>
      </c>
      <c r="L62" s="301"/>
      <c r="M62" s="301"/>
      <c r="N62" s="301"/>
      <c r="O62" s="302"/>
      <c r="P62" s="336" t="s">
        <v>217</v>
      </c>
      <c r="Q62" s="336"/>
      <c r="R62" s="336"/>
      <c r="S62" s="336"/>
      <c r="T62" s="351"/>
      <c r="U62" s="351"/>
      <c r="V62" s="351"/>
      <c r="W62" s="338" t="s">
        <v>311</v>
      </c>
      <c r="X62" s="339"/>
      <c r="Y62" s="336"/>
      <c r="Z62" s="336"/>
      <c r="AA62" s="336"/>
      <c r="AB62" s="336"/>
      <c r="AC62" s="336"/>
      <c r="AD62" s="340"/>
      <c r="AE62" s="341" t="str">
        <f t="shared" si="2"/>
        <v>─</v>
      </c>
      <c r="AF62" s="282" t="s">
        <v>328</v>
      </c>
    </row>
    <row r="63" spans="1:32" ht="13.5" customHeight="1" thickTop="1" x14ac:dyDescent="0.2">
      <c r="A63" s="304" t="s">
        <v>329</v>
      </c>
      <c r="B63" s="305" t="s">
        <v>330</v>
      </c>
      <c r="C63" s="306" t="s">
        <v>331</v>
      </c>
      <c r="D63" s="307"/>
      <c r="E63" s="307"/>
      <c r="F63" s="307"/>
      <c r="G63" s="307"/>
      <c r="H63" s="308"/>
      <c r="I63" s="309">
        <v>2</v>
      </c>
      <c r="J63" s="310"/>
      <c r="K63" s="311" t="s">
        <v>190</v>
      </c>
      <c r="L63" s="311"/>
      <c r="M63" s="311"/>
      <c r="N63" s="311"/>
      <c r="O63" s="312"/>
      <c r="P63" s="313" t="s">
        <v>284</v>
      </c>
      <c r="Q63" s="313"/>
      <c r="R63" s="313"/>
      <c r="S63" s="313"/>
      <c r="T63" s="352"/>
      <c r="U63" s="352"/>
      <c r="V63" s="352"/>
      <c r="W63" s="314" t="s">
        <v>332</v>
      </c>
      <c r="X63" s="316"/>
      <c r="Y63" s="313"/>
      <c r="Z63" s="313"/>
      <c r="AA63" s="313"/>
      <c r="AB63" s="313"/>
      <c r="AC63" s="313"/>
      <c r="AD63" s="317"/>
      <c r="AE63" s="318" t="str">
        <f t="shared" si="2"/>
        <v>─</v>
      </c>
      <c r="AF63" s="283" t="s">
        <v>333</v>
      </c>
    </row>
    <row r="64" spans="1:32" ht="13" x14ac:dyDescent="0.2">
      <c r="A64" s="319"/>
      <c r="B64" s="272" t="s">
        <v>334</v>
      </c>
      <c r="C64" s="329" t="s">
        <v>335</v>
      </c>
      <c r="D64" s="330"/>
      <c r="E64" s="330"/>
      <c r="F64" s="330"/>
      <c r="G64" s="330"/>
      <c r="H64" s="331"/>
      <c r="I64" s="323">
        <v>1</v>
      </c>
      <c r="J64" s="275"/>
      <c r="K64" s="276" t="s">
        <v>190</v>
      </c>
      <c r="L64" s="276"/>
      <c r="M64" s="276"/>
      <c r="N64" s="276"/>
      <c r="O64" s="277"/>
      <c r="P64" s="324" t="s">
        <v>217</v>
      </c>
      <c r="Q64" s="324"/>
      <c r="R64" s="324"/>
      <c r="S64" s="324"/>
      <c r="T64" s="77"/>
      <c r="U64" s="77"/>
      <c r="V64" s="77"/>
      <c r="W64" s="325" t="s">
        <v>332</v>
      </c>
      <c r="X64" s="327"/>
      <c r="Y64" s="324"/>
      <c r="Z64" s="324"/>
      <c r="AA64" s="324"/>
      <c r="AB64" s="324"/>
      <c r="AC64" s="324"/>
      <c r="AD64" s="328"/>
      <c r="AE64" s="281" t="str">
        <f t="shared" si="2"/>
        <v>─</v>
      </c>
      <c r="AF64" s="283" t="s">
        <v>336</v>
      </c>
    </row>
    <row r="65" spans="1:32" ht="13" x14ac:dyDescent="0.2">
      <c r="A65" s="319"/>
      <c r="B65" s="272" t="s">
        <v>337</v>
      </c>
      <c r="C65" s="329" t="s">
        <v>338</v>
      </c>
      <c r="D65" s="330"/>
      <c r="E65" s="330"/>
      <c r="F65" s="330"/>
      <c r="G65" s="330"/>
      <c r="H65" s="331"/>
      <c r="I65" s="323">
        <v>2</v>
      </c>
      <c r="J65" s="275"/>
      <c r="K65" s="276" t="s">
        <v>190</v>
      </c>
      <c r="L65" s="276"/>
      <c r="M65" s="276"/>
      <c r="N65" s="276"/>
      <c r="O65" s="277"/>
      <c r="P65" s="353"/>
      <c r="Q65" s="332"/>
      <c r="R65" s="332"/>
      <c r="S65" s="332"/>
      <c r="T65" s="332"/>
      <c r="U65" s="332"/>
      <c r="V65" s="332"/>
      <c r="W65" s="332"/>
      <c r="X65" s="354"/>
      <c r="Y65" s="332"/>
      <c r="Z65" s="332"/>
      <c r="AA65" s="332"/>
      <c r="AB65" s="332"/>
      <c r="AC65" s="332"/>
      <c r="AD65" s="333"/>
      <c r="AE65" s="281" t="str">
        <f>IF(J65="","─",I65)</f>
        <v>─</v>
      </c>
      <c r="AF65" s="283" t="s">
        <v>339</v>
      </c>
    </row>
    <row r="66" spans="1:32" ht="13" x14ac:dyDescent="0.2">
      <c r="A66" s="319"/>
      <c r="B66" s="272" t="s">
        <v>340</v>
      </c>
      <c r="C66" s="329" t="s">
        <v>341</v>
      </c>
      <c r="D66" s="330"/>
      <c r="E66" s="330"/>
      <c r="F66" s="330"/>
      <c r="G66" s="330"/>
      <c r="H66" s="331"/>
      <c r="I66" s="323">
        <v>1</v>
      </c>
      <c r="J66" s="275"/>
      <c r="K66" s="276" t="s">
        <v>190</v>
      </c>
      <c r="L66" s="276"/>
      <c r="M66" s="276"/>
      <c r="N66" s="276"/>
      <c r="O66" s="277"/>
      <c r="P66" s="353"/>
      <c r="Q66" s="332"/>
      <c r="R66" s="332"/>
      <c r="S66" s="332"/>
      <c r="T66" s="332"/>
      <c r="U66" s="332"/>
      <c r="V66" s="332"/>
      <c r="W66" s="332"/>
      <c r="X66" s="354"/>
      <c r="Y66" s="332"/>
      <c r="Z66" s="332"/>
      <c r="AA66" s="332"/>
      <c r="AB66" s="332"/>
      <c r="AC66" s="332"/>
      <c r="AD66" s="333"/>
      <c r="AE66" s="281" t="str">
        <f t="shared" ref="AE66:AE76" si="3">IF(J66="","─",I66)</f>
        <v>─</v>
      </c>
      <c r="AF66" s="283" t="s">
        <v>342</v>
      </c>
    </row>
    <row r="67" spans="1:32" ht="13" x14ac:dyDescent="0.2">
      <c r="A67" s="319"/>
      <c r="B67" s="272" t="s">
        <v>343</v>
      </c>
      <c r="C67" s="329" t="s">
        <v>344</v>
      </c>
      <c r="D67" s="330"/>
      <c r="E67" s="330"/>
      <c r="F67" s="330"/>
      <c r="G67" s="330"/>
      <c r="H67" s="331"/>
      <c r="I67" s="323">
        <v>1</v>
      </c>
      <c r="J67" s="275"/>
      <c r="K67" s="276" t="s">
        <v>190</v>
      </c>
      <c r="L67" s="276"/>
      <c r="M67" s="276"/>
      <c r="N67" s="276"/>
      <c r="O67" s="277"/>
      <c r="P67" s="353"/>
      <c r="Q67" s="332"/>
      <c r="R67" s="332"/>
      <c r="S67" s="332"/>
      <c r="T67" s="332"/>
      <c r="U67" s="332"/>
      <c r="V67" s="332"/>
      <c r="W67" s="332"/>
      <c r="X67" s="354"/>
      <c r="Y67" s="332"/>
      <c r="Z67" s="332"/>
      <c r="AA67" s="332"/>
      <c r="AB67" s="332"/>
      <c r="AC67" s="332"/>
      <c r="AD67" s="333"/>
      <c r="AE67" s="281" t="str">
        <f t="shared" si="3"/>
        <v>─</v>
      </c>
      <c r="AF67" s="283" t="s">
        <v>345</v>
      </c>
    </row>
    <row r="68" spans="1:32" ht="13" x14ac:dyDescent="0.2">
      <c r="A68" s="319"/>
      <c r="B68" s="272" t="s">
        <v>346</v>
      </c>
      <c r="C68" s="329" t="s">
        <v>347</v>
      </c>
      <c r="D68" s="330"/>
      <c r="E68" s="330"/>
      <c r="F68" s="330"/>
      <c r="G68" s="330"/>
      <c r="H68" s="331"/>
      <c r="I68" s="323">
        <v>1</v>
      </c>
      <c r="J68" s="275"/>
      <c r="K68" s="276" t="s">
        <v>190</v>
      </c>
      <c r="L68" s="276"/>
      <c r="M68" s="276"/>
      <c r="N68" s="276"/>
      <c r="O68" s="277"/>
      <c r="P68" s="353"/>
      <c r="Q68" s="332"/>
      <c r="R68" s="332"/>
      <c r="S68" s="332"/>
      <c r="T68" s="332"/>
      <c r="U68" s="332"/>
      <c r="V68" s="332"/>
      <c r="W68" s="332"/>
      <c r="X68" s="354"/>
      <c r="Y68" s="332"/>
      <c r="Z68" s="332"/>
      <c r="AA68" s="332"/>
      <c r="AB68" s="332"/>
      <c r="AC68" s="332"/>
      <c r="AD68" s="333"/>
      <c r="AE68" s="281" t="str">
        <f t="shared" si="3"/>
        <v>─</v>
      </c>
      <c r="AF68" s="283" t="s">
        <v>348</v>
      </c>
    </row>
    <row r="69" spans="1:32" ht="13" x14ac:dyDescent="0.2">
      <c r="A69" s="319"/>
      <c r="B69" s="272" t="s">
        <v>349</v>
      </c>
      <c r="C69" s="329" t="s">
        <v>350</v>
      </c>
      <c r="D69" s="330"/>
      <c r="E69" s="330"/>
      <c r="F69" s="330"/>
      <c r="G69" s="330"/>
      <c r="H69" s="331"/>
      <c r="I69" s="323">
        <v>2</v>
      </c>
      <c r="J69" s="275"/>
      <c r="K69" s="276" t="s">
        <v>190</v>
      </c>
      <c r="L69" s="276"/>
      <c r="M69" s="276"/>
      <c r="N69" s="276"/>
      <c r="O69" s="277"/>
      <c r="P69" s="353"/>
      <c r="Q69" s="332"/>
      <c r="R69" s="332"/>
      <c r="S69" s="332"/>
      <c r="T69" s="332"/>
      <c r="U69" s="332"/>
      <c r="V69" s="332"/>
      <c r="W69" s="332"/>
      <c r="X69" s="354"/>
      <c r="Y69" s="332"/>
      <c r="Z69" s="332"/>
      <c r="AA69" s="332"/>
      <c r="AB69" s="332"/>
      <c r="AC69" s="332"/>
      <c r="AD69" s="333"/>
      <c r="AE69" s="281" t="str">
        <f t="shared" si="3"/>
        <v>─</v>
      </c>
      <c r="AF69" s="283" t="s">
        <v>351</v>
      </c>
    </row>
    <row r="70" spans="1:32" ht="13" x14ac:dyDescent="0.2">
      <c r="A70" s="319"/>
      <c r="B70" s="272" t="s">
        <v>352</v>
      </c>
      <c r="C70" s="329" t="s">
        <v>353</v>
      </c>
      <c r="D70" s="330"/>
      <c r="E70" s="330"/>
      <c r="F70" s="330"/>
      <c r="G70" s="330"/>
      <c r="H70" s="331"/>
      <c r="I70" s="323">
        <v>1</v>
      </c>
      <c r="J70" s="275"/>
      <c r="K70" s="276" t="s">
        <v>190</v>
      </c>
      <c r="L70" s="276"/>
      <c r="M70" s="276"/>
      <c r="N70" s="276"/>
      <c r="O70" s="277"/>
      <c r="P70" s="353"/>
      <c r="Q70" s="332"/>
      <c r="R70" s="332"/>
      <c r="S70" s="332"/>
      <c r="T70" s="332"/>
      <c r="U70" s="332"/>
      <c r="V70" s="332"/>
      <c r="W70" s="332"/>
      <c r="X70" s="354"/>
      <c r="Y70" s="332"/>
      <c r="Z70" s="332"/>
      <c r="AA70" s="332"/>
      <c r="AB70" s="332"/>
      <c r="AC70" s="332"/>
      <c r="AD70" s="333"/>
      <c r="AE70" s="281" t="str">
        <f t="shared" si="3"/>
        <v>─</v>
      </c>
      <c r="AF70" s="283" t="s">
        <v>354</v>
      </c>
    </row>
    <row r="71" spans="1:32" ht="13" x14ac:dyDescent="0.2">
      <c r="A71" s="319"/>
      <c r="B71" s="272" t="s">
        <v>355</v>
      </c>
      <c r="C71" s="329" t="s">
        <v>356</v>
      </c>
      <c r="D71" s="330"/>
      <c r="E71" s="330"/>
      <c r="F71" s="330"/>
      <c r="G71" s="330"/>
      <c r="H71" s="331"/>
      <c r="I71" s="323">
        <v>1</v>
      </c>
      <c r="J71" s="275"/>
      <c r="K71" s="276" t="s">
        <v>190</v>
      </c>
      <c r="L71" s="276"/>
      <c r="M71" s="276"/>
      <c r="N71" s="276"/>
      <c r="O71" s="277"/>
      <c r="P71" s="353"/>
      <c r="Q71" s="332"/>
      <c r="R71" s="332"/>
      <c r="S71" s="332"/>
      <c r="T71" s="332"/>
      <c r="U71" s="332"/>
      <c r="V71" s="332"/>
      <c r="W71" s="332"/>
      <c r="X71" s="354"/>
      <c r="Y71" s="332"/>
      <c r="Z71" s="332"/>
      <c r="AA71" s="332"/>
      <c r="AB71" s="332"/>
      <c r="AC71" s="332"/>
      <c r="AD71" s="333"/>
      <c r="AE71" s="281" t="str">
        <f t="shared" si="3"/>
        <v>─</v>
      </c>
      <c r="AF71" s="283" t="s">
        <v>357</v>
      </c>
    </row>
    <row r="72" spans="1:32" ht="13" x14ac:dyDescent="0.2">
      <c r="A72" s="319"/>
      <c r="B72" s="272" t="s">
        <v>358</v>
      </c>
      <c r="C72" s="329" t="s">
        <v>359</v>
      </c>
      <c r="D72" s="330"/>
      <c r="E72" s="330"/>
      <c r="F72" s="330"/>
      <c r="G72" s="330"/>
      <c r="H72" s="331"/>
      <c r="I72" s="323">
        <v>1</v>
      </c>
      <c r="J72" s="275"/>
      <c r="K72" s="276" t="s">
        <v>190</v>
      </c>
      <c r="L72" s="276"/>
      <c r="M72" s="276"/>
      <c r="N72" s="276"/>
      <c r="O72" s="277"/>
      <c r="P72" s="353"/>
      <c r="Q72" s="332"/>
      <c r="R72" s="332"/>
      <c r="S72" s="332"/>
      <c r="T72" s="332"/>
      <c r="U72" s="332"/>
      <c r="V72" s="332"/>
      <c r="W72" s="332"/>
      <c r="X72" s="354"/>
      <c r="Y72" s="332"/>
      <c r="Z72" s="332"/>
      <c r="AA72" s="332"/>
      <c r="AB72" s="332"/>
      <c r="AC72" s="332"/>
      <c r="AD72" s="333"/>
      <c r="AE72" s="281" t="str">
        <f t="shared" si="3"/>
        <v>─</v>
      </c>
      <c r="AF72" s="283" t="s">
        <v>360</v>
      </c>
    </row>
    <row r="73" spans="1:32" ht="13" x14ac:dyDescent="0.2">
      <c r="A73" s="319"/>
      <c r="B73" s="272" t="s">
        <v>361</v>
      </c>
      <c r="C73" s="329" t="s">
        <v>362</v>
      </c>
      <c r="D73" s="330"/>
      <c r="E73" s="330"/>
      <c r="F73" s="330"/>
      <c r="G73" s="330"/>
      <c r="H73" s="331"/>
      <c r="I73" s="323">
        <v>3</v>
      </c>
      <c r="J73" s="275"/>
      <c r="K73" s="276" t="s">
        <v>190</v>
      </c>
      <c r="L73" s="276"/>
      <c r="M73" s="276"/>
      <c r="N73" s="276"/>
      <c r="O73" s="277"/>
      <c r="P73" s="353"/>
      <c r="Q73" s="332"/>
      <c r="R73" s="332"/>
      <c r="S73" s="332"/>
      <c r="T73" s="332"/>
      <c r="U73" s="332"/>
      <c r="V73" s="332"/>
      <c r="W73" s="332"/>
      <c r="X73" s="354"/>
      <c r="Y73" s="332"/>
      <c r="Z73" s="332"/>
      <c r="AA73" s="332"/>
      <c r="AB73" s="332"/>
      <c r="AC73" s="332"/>
      <c r="AD73" s="333"/>
      <c r="AE73" s="281" t="str">
        <f t="shared" si="3"/>
        <v>─</v>
      </c>
      <c r="AF73" s="283" t="s">
        <v>363</v>
      </c>
    </row>
    <row r="74" spans="1:32" ht="13" x14ac:dyDescent="0.2">
      <c r="A74" s="319"/>
      <c r="B74" s="272" t="s">
        <v>364</v>
      </c>
      <c r="C74" s="329" t="s">
        <v>365</v>
      </c>
      <c r="D74" s="330"/>
      <c r="E74" s="330"/>
      <c r="F74" s="330"/>
      <c r="G74" s="330"/>
      <c r="H74" s="331"/>
      <c r="I74" s="323">
        <v>3</v>
      </c>
      <c r="J74" s="275"/>
      <c r="K74" s="276" t="s">
        <v>190</v>
      </c>
      <c r="L74" s="276"/>
      <c r="M74" s="276"/>
      <c r="N74" s="276"/>
      <c r="O74" s="277"/>
      <c r="P74" s="353"/>
      <c r="Q74" s="332"/>
      <c r="R74" s="332"/>
      <c r="S74" s="332"/>
      <c r="T74" s="332"/>
      <c r="U74" s="332"/>
      <c r="V74" s="332"/>
      <c r="W74" s="332"/>
      <c r="X74" s="354"/>
      <c r="Y74" s="332"/>
      <c r="Z74" s="332"/>
      <c r="AA74" s="332"/>
      <c r="AB74" s="332"/>
      <c r="AC74" s="332"/>
      <c r="AD74" s="333"/>
      <c r="AE74" s="281" t="str">
        <f t="shared" si="3"/>
        <v>─</v>
      </c>
      <c r="AF74" s="283" t="s">
        <v>366</v>
      </c>
    </row>
    <row r="75" spans="1:32" ht="13" x14ac:dyDescent="0.2">
      <c r="A75" s="319"/>
      <c r="B75" s="272" t="s">
        <v>367</v>
      </c>
      <c r="C75" s="329" t="s">
        <v>368</v>
      </c>
      <c r="D75" s="330"/>
      <c r="E75" s="330"/>
      <c r="F75" s="330"/>
      <c r="G75" s="330"/>
      <c r="H75" s="331"/>
      <c r="I75" s="323">
        <v>1</v>
      </c>
      <c r="J75" s="275"/>
      <c r="K75" s="276" t="s">
        <v>190</v>
      </c>
      <c r="L75" s="276"/>
      <c r="M75" s="276"/>
      <c r="N75" s="276"/>
      <c r="O75" s="277"/>
      <c r="P75" s="353"/>
      <c r="Q75" s="332"/>
      <c r="R75" s="332"/>
      <c r="S75" s="332"/>
      <c r="T75" s="332"/>
      <c r="U75" s="332"/>
      <c r="V75" s="332"/>
      <c r="W75" s="332"/>
      <c r="X75" s="354"/>
      <c r="Y75" s="332"/>
      <c r="Z75" s="332"/>
      <c r="AA75" s="332"/>
      <c r="AB75" s="332"/>
      <c r="AC75" s="332"/>
      <c r="AD75" s="333"/>
      <c r="AE75" s="281" t="str">
        <f t="shared" si="3"/>
        <v>─</v>
      </c>
      <c r="AF75" s="283" t="s">
        <v>369</v>
      </c>
    </row>
    <row r="76" spans="1:32" ht="13.5" thickBot="1" x14ac:dyDescent="0.25">
      <c r="A76" s="335"/>
      <c r="B76" s="272" t="s">
        <v>370</v>
      </c>
      <c r="C76" s="355" t="s">
        <v>371</v>
      </c>
      <c r="D76" s="356"/>
      <c r="E76" s="356"/>
      <c r="F76" s="356"/>
      <c r="G76" s="356"/>
      <c r="H76" s="357"/>
      <c r="I76" s="358">
        <v>1</v>
      </c>
      <c r="J76" s="300"/>
      <c r="K76" s="359" t="s">
        <v>372</v>
      </c>
      <c r="L76" s="359"/>
      <c r="M76" s="359"/>
      <c r="N76" s="359"/>
      <c r="O76" s="360"/>
      <c r="P76" s="361"/>
      <c r="Q76" s="337"/>
      <c r="R76" s="337"/>
      <c r="S76" s="337"/>
      <c r="T76" s="337"/>
      <c r="U76" s="337"/>
      <c r="V76" s="337"/>
      <c r="W76" s="337"/>
      <c r="X76" s="336"/>
      <c r="Y76" s="362"/>
      <c r="Z76" s="362"/>
      <c r="AA76" s="362"/>
      <c r="AB76" s="362"/>
      <c r="AC76" s="362"/>
      <c r="AD76" s="363"/>
      <c r="AE76" s="341" t="str">
        <f t="shared" si="3"/>
        <v>─</v>
      </c>
      <c r="AF76" s="283" t="s">
        <v>373</v>
      </c>
    </row>
    <row r="77" spans="1:32" ht="13.5" thickTop="1" x14ac:dyDescent="0.2">
      <c r="A77" s="342" t="s">
        <v>374</v>
      </c>
      <c r="B77" s="305" t="s">
        <v>375</v>
      </c>
      <c r="C77" s="364" t="s">
        <v>376</v>
      </c>
      <c r="D77" s="364"/>
      <c r="E77" s="364"/>
      <c r="F77" s="364"/>
      <c r="G77" s="364"/>
      <c r="H77" s="364"/>
      <c r="I77" s="344">
        <v>1</v>
      </c>
      <c r="J77" s="275"/>
      <c r="K77" s="365" t="s">
        <v>377</v>
      </c>
      <c r="L77" s="365"/>
      <c r="M77" s="365"/>
      <c r="N77" s="365"/>
      <c r="O77" s="366"/>
      <c r="P77" s="275"/>
      <c r="Q77" s="365" t="s">
        <v>378</v>
      </c>
      <c r="R77" s="365"/>
      <c r="S77" s="365"/>
      <c r="T77" s="365"/>
      <c r="U77" s="365"/>
      <c r="V77" s="365"/>
      <c r="W77" s="366"/>
      <c r="X77" s="275"/>
      <c r="Y77" s="365" t="s">
        <v>379</v>
      </c>
      <c r="Z77" s="365"/>
      <c r="AA77" s="365"/>
      <c r="AB77" s="365"/>
      <c r="AC77" s="365"/>
      <c r="AD77" s="366"/>
      <c r="AE77" s="269" t="str">
        <f>IF(AND(J77="",P77="",X77=""),"─",IF(AND(X77="",P77=""),I77,IF(X77="",I77*$U$11,I77*$AC$11)))</f>
        <v>─</v>
      </c>
      <c r="AF77" s="283" t="s">
        <v>380</v>
      </c>
    </row>
    <row r="78" spans="1:32" ht="13" x14ac:dyDescent="0.2">
      <c r="A78" s="271"/>
      <c r="B78" s="272" t="s">
        <v>381</v>
      </c>
      <c r="C78" s="367" t="s">
        <v>382</v>
      </c>
      <c r="D78" s="368"/>
      <c r="E78" s="368"/>
      <c r="F78" s="368"/>
      <c r="G78" s="368"/>
      <c r="H78" s="369"/>
      <c r="I78" s="274">
        <v>2</v>
      </c>
      <c r="J78" s="370"/>
      <c r="K78" s="371"/>
      <c r="L78" s="371"/>
      <c r="M78" s="371"/>
      <c r="N78" s="371"/>
      <c r="O78" s="372"/>
      <c r="P78" s="275"/>
      <c r="Q78" s="373" t="s">
        <v>383</v>
      </c>
      <c r="R78" s="373"/>
      <c r="S78" s="373"/>
      <c r="T78" s="373"/>
      <c r="U78" s="373"/>
      <c r="V78" s="373"/>
      <c r="W78" s="374"/>
      <c r="X78" s="370"/>
      <c r="Y78" s="371"/>
      <c r="Z78" s="371"/>
      <c r="AA78" s="371"/>
      <c r="AB78" s="371"/>
      <c r="AC78" s="371"/>
      <c r="AD78" s="372"/>
      <c r="AE78" s="281" t="str">
        <f>IF(P78="","─",I78*$U$11)</f>
        <v>─</v>
      </c>
      <c r="AF78" s="283" t="s">
        <v>384</v>
      </c>
    </row>
    <row r="79" spans="1:32" ht="22.5" customHeight="1" x14ac:dyDescent="0.2">
      <c r="A79" s="271"/>
      <c r="B79" s="272" t="s">
        <v>385</v>
      </c>
      <c r="C79" s="375" t="s">
        <v>386</v>
      </c>
      <c r="D79" s="376"/>
      <c r="E79" s="376"/>
      <c r="F79" s="376"/>
      <c r="G79" s="376"/>
      <c r="H79" s="377"/>
      <c r="I79" s="274">
        <v>1</v>
      </c>
      <c r="J79" s="378" t="s">
        <v>217</v>
      </c>
      <c r="K79" s="379"/>
      <c r="L79" s="379"/>
      <c r="M79" s="379"/>
      <c r="N79" s="379"/>
      <c r="O79" s="379"/>
      <c r="P79" s="379"/>
      <c r="Q79" s="379"/>
      <c r="R79" s="379"/>
      <c r="S79" s="379"/>
      <c r="T79" s="379"/>
      <c r="U79" s="379"/>
      <c r="V79" s="379"/>
      <c r="W79" s="380" t="s">
        <v>387</v>
      </c>
      <c r="X79" s="381"/>
      <c r="AC79" s="382"/>
      <c r="AD79" s="383"/>
      <c r="AE79" s="281" t="str">
        <f>IF(X79="","─",I79*X79)</f>
        <v>─</v>
      </c>
      <c r="AF79" s="282" t="s">
        <v>388</v>
      </c>
    </row>
    <row r="80" spans="1:32" ht="13" x14ac:dyDescent="0.2">
      <c r="A80" s="271"/>
      <c r="B80" s="272" t="s">
        <v>389</v>
      </c>
      <c r="C80" s="289" t="s">
        <v>390</v>
      </c>
      <c r="D80" s="290"/>
      <c r="E80" s="290"/>
      <c r="F80" s="290"/>
      <c r="G80" s="290"/>
      <c r="H80" s="291"/>
      <c r="I80" s="274">
        <v>2</v>
      </c>
      <c r="J80" s="370"/>
      <c r="K80" s="371"/>
      <c r="L80" s="371"/>
      <c r="M80" s="371"/>
      <c r="N80" s="371"/>
      <c r="O80" s="372"/>
      <c r="P80" s="275"/>
      <c r="Q80" s="373" t="s">
        <v>383</v>
      </c>
      <c r="R80" s="373"/>
      <c r="S80" s="373"/>
      <c r="T80" s="373"/>
      <c r="U80" s="373"/>
      <c r="V80" s="373"/>
      <c r="W80" s="374"/>
      <c r="X80" s="275"/>
      <c r="Y80" s="373" t="s">
        <v>391</v>
      </c>
      <c r="Z80" s="373"/>
      <c r="AA80" s="373"/>
      <c r="AB80" s="373"/>
      <c r="AC80" s="373"/>
      <c r="AD80" s="374"/>
      <c r="AE80" s="281" t="str">
        <f>IF(AND(P80="",X80=""),"─",IF(X80="",I80*$U$11,I80*$AC$11))</f>
        <v>─</v>
      </c>
      <c r="AF80" s="283" t="s">
        <v>392</v>
      </c>
    </row>
    <row r="81" spans="1:33" ht="29.25" customHeight="1" x14ac:dyDescent="0.2">
      <c r="A81" s="271"/>
      <c r="B81" s="272" t="s">
        <v>393</v>
      </c>
      <c r="C81" s="273" t="s">
        <v>394</v>
      </c>
      <c r="D81" s="273"/>
      <c r="E81" s="273"/>
      <c r="F81" s="273"/>
      <c r="G81" s="273"/>
      <c r="H81" s="273"/>
      <c r="I81" s="274">
        <v>1</v>
      </c>
      <c r="J81" s="275"/>
      <c r="K81" s="373" t="s">
        <v>395</v>
      </c>
      <c r="L81" s="373"/>
      <c r="M81" s="373"/>
      <c r="N81" s="373"/>
      <c r="O81" s="374"/>
      <c r="P81" s="275"/>
      <c r="Q81" s="373" t="s">
        <v>396</v>
      </c>
      <c r="R81" s="373"/>
      <c r="S81" s="373"/>
      <c r="T81" s="373"/>
      <c r="U81" s="373"/>
      <c r="V81" s="373"/>
      <c r="W81" s="374"/>
      <c r="X81" s="275"/>
      <c r="Y81" s="373" t="s">
        <v>397</v>
      </c>
      <c r="Z81" s="373"/>
      <c r="AA81" s="373"/>
      <c r="AB81" s="373"/>
      <c r="AC81" s="373"/>
      <c r="AD81" s="374"/>
      <c r="AE81" s="281" t="str">
        <f t="shared" ref="AE81:AE83" si="4">IF(AND(J81="",P81="",X81=""),"─",IF(AND(X81="",P81=""),I81,IF(X81="",I81*$U$11,I81*$AC$11)))</f>
        <v>─</v>
      </c>
      <c r="AF81" s="283" t="s">
        <v>398</v>
      </c>
    </row>
    <row r="82" spans="1:33" ht="13" x14ac:dyDescent="0.2">
      <c r="A82" s="271"/>
      <c r="B82" s="272" t="s">
        <v>399</v>
      </c>
      <c r="C82" s="273" t="s">
        <v>400</v>
      </c>
      <c r="D82" s="273"/>
      <c r="E82" s="273"/>
      <c r="F82" s="273"/>
      <c r="G82" s="273"/>
      <c r="H82" s="273"/>
      <c r="I82" s="274">
        <v>1</v>
      </c>
      <c r="J82" s="275"/>
      <c r="K82" s="373" t="s">
        <v>401</v>
      </c>
      <c r="L82" s="373"/>
      <c r="M82" s="373"/>
      <c r="N82" s="373"/>
      <c r="O82" s="374"/>
      <c r="P82" s="370"/>
      <c r="Q82" s="371"/>
      <c r="R82" s="371"/>
      <c r="S82" s="371"/>
      <c r="T82" s="371"/>
      <c r="U82" s="371"/>
      <c r="V82" s="371"/>
      <c r="W82" s="371"/>
      <c r="X82" s="371"/>
      <c r="Y82" s="371"/>
      <c r="Z82" s="371"/>
      <c r="AA82" s="371"/>
      <c r="AB82" s="371"/>
      <c r="AC82" s="371"/>
      <c r="AD82" s="372"/>
      <c r="AE82" s="281" t="str">
        <f>IF(J82="","─",I82)</f>
        <v>─</v>
      </c>
      <c r="AF82" s="283" t="s">
        <v>402</v>
      </c>
    </row>
    <row r="83" spans="1:33" ht="13" x14ac:dyDescent="0.2">
      <c r="A83" s="271"/>
      <c r="B83" s="272" t="s">
        <v>403</v>
      </c>
      <c r="C83" s="273" t="s">
        <v>404</v>
      </c>
      <c r="D83" s="273"/>
      <c r="E83" s="273"/>
      <c r="F83" s="273"/>
      <c r="G83" s="273"/>
      <c r="H83" s="273"/>
      <c r="I83" s="274">
        <v>2</v>
      </c>
      <c r="J83" s="275"/>
      <c r="K83" s="373" t="s">
        <v>405</v>
      </c>
      <c r="L83" s="373"/>
      <c r="M83" s="373"/>
      <c r="N83" s="373"/>
      <c r="O83" s="374"/>
      <c r="P83" s="275"/>
      <c r="Q83" s="373" t="s">
        <v>406</v>
      </c>
      <c r="R83" s="373"/>
      <c r="S83" s="373"/>
      <c r="T83" s="373"/>
      <c r="U83" s="373"/>
      <c r="V83" s="373"/>
      <c r="W83" s="374"/>
      <c r="X83" s="275"/>
      <c r="Y83" s="373" t="s">
        <v>407</v>
      </c>
      <c r="Z83" s="373"/>
      <c r="AA83" s="373"/>
      <c r="AB83" s="373"/>
      <c r="AC83" s="373"/>
      <c r="AD83" s="374"/>
      <c r="AE83" s="281" t="str">
        <f t="shared" si="4"/>
        <v>─</v>
      </c>
      <c r="AF83" s="283" t="s">
        <v>408</v>
      </c>
    </row>
    <row r="84" spans="1:33" ht="13" x14ac:dyDescent="0.2">
      <c r="A84" s="271"/>
      <c r="B84" s="272" t="s">
        <v>409</v>
      </c>
      <c r="C84" s="273" t="s">
        <v>410</v>
      </c>
      <c r="D84" s="273"/>
      <c r="E84" s="273"/>
      <c r="F84" s="273"/>
      <c r="G84" s="273"/>
      <c r="H84" s="273"/>
      <c r="I84" s="274">
        <v>1</v>
      </c>
      <c r="J84" s="275"/>
      <c r="K84" s="373" t="s">
        <v>411</v>
      </c>
      <c r="L84" s="373"/>
      <c r="M84" s="373"/>
      <c r="N84" s="373"/>
      <c r="O84" s="374"/>
      <c r="P84" s="370"/>
      <c r="Q84" s="371"/>
      <c r="R84" s="371"/>
      <c r="S84" s="371"/>
      <c r="T84" s="371"/>
      <c r="U84" s="371"/>
      <c r="V84" s="371"/>
      <c r="W84" s="371"/>
      <c r="X84" s="371"/>
      <c r="Y84" s="371"/>
      <c r="Z84" s="371"/>
      <c r="AA84" s="371"/>
      <c r="AB84" s="371"/>
      <c r="AC84" s="371"/>
      <c r="AD84" s="372"/>
      <c r="AE84" s="281" t="str">
        <f>IF(J84="","─",I84)</f>
        <v>─</v>
      </c>
      <c r="AF84" s="283" t="s">
        <v>412</v>
      </c>
    </row>
    <row r="85" spans="1:33" ht="13" x14ac:dyDescent="0.2">
      <c r="A85" s="271"/>
      <c r="B85" s="272" t="s">
        <v>413</v>
      </c>
      <c r="C85" s="273" t="s">
        <v>414</v>
      </c>
      <c r="D85" s="273"/>
      <c r="E85" s="273"/>
      <c r="F85" s="273"/>
      <c r="G85" s="273"/>
      <c r="H85" s="273"/>
      <c r="I85" s="274">
        <v>1</v>
      </c>
      <c r="J85" s="378" t="s">
        <v>415</v>
      </c>
      <c r="K85" s="324"/>
      <c r="L85" s="324"/>
      <c r="M85" s="324"/>
      <c r="N85" s="324"/>
      <c r="O85" s="324"/>
      <c r="P85" s="324"/>
      <c r="Q85" s="324"/>
      <c r="R85" s="324"/>
      <c r="S85" s="324"/>
      <c r="T85" s="325"/>
      <c r="U85" s="77"/>
      <c r="V85" s="77"/>
      <c r="W85" s="325" t="s">
        <v>416</v>
      </c>
      <c r="X85" s="327"/>
      <c r="Y85" s="354"/>
      <c r="Z85" s="354"/>
      <c r="AA85" s="354"/>
      <c r="AB85" s="354"/>
      <c r="AC85" s="354"/>
      <c r="AD85" s="328"/>
      <c r="AE85" s="281" t="str">
        <f>IF(X85="","─",X85*I85)</f>
        <v>─</v>
      </c>
      <c r="AF85" s="283" t="s">
        <v>417</v>
      </c>
    </row>
    <row r="86" spans="1:33" ht="13" x14ac:dyDescent="0.2">
      <c r="A86" s="271"/>
      <c r="B86" s="272" t="s">
        <v>418</v>
      </c>
      <c r="C86" s="273" t="s">
        <v>419</v>
      </c>
      <c r="D86" s="273"/>
      <c r="E86" s="273"/>
      <c r="F86" s="273"/>
      <c r="G86" s="273"/>
      <c r="H86" s="273"/>
      <c r="I86" s="274">
        <v>1</v>
      </c>
      <c r="J86" s="378" t="s">
        <v>217</v>
      </c>
      <c r="K86" s="324"/>
      <c r="L86" s="324"/>
      <c r="M86" s="324"/>
      <c r="N86" s="324"/>
      <c r="O86" s="324"/>
      <c r="P86" s="324"/>
      <c r="Q86" s="324"/>
      <c r="R86" s="324"/>
      <c r="S86" s="324"/>
      <c r="T86" s="77"/>
      <c r="U86" s="77"/>
      <c r="V86" s="77"/>
      <c r="W86" s="325" t="s">
        <v>420</v>
      </c>
      <c r="X86" s="327"/>
      <c r="Y86" s="354"/>
      <c r="Z86" s="354"/>
      <c r="AA86" s="354"/>
      <c r="AB86" s="354"/>
      <c r="AC86" s="354"/>
      <c r="AD86" s="328"/>
      <c r="AE86" s="281" t="str">
        <f t="shared" ref="AE86:AE87" si="5">IF(X86="","─",X86*I86)</f>
        <v>─</v>
      </c>
      <c r="AF86" s="283" t="s">
        <v>421</v>
      </c>
    </row>
    <row r="87" spans="1:33" ht="13" x14ac:dyDescent="0.2">
      <c r="A87" s="271"/>
      <c r="B87" s="272" t="s">
        <v>422</v>
      </c>
      <c r="C87" s="273" t="s">
        <v>423</v>
      </c>
      <c r="D87" s="273"/>
      <c r="E87" s="273"/>
      <c r="F87" s="273"/>
      <c r="G87" s="273"/>
      <c r="H87" s="273"/>
      <c r="I87" s="274">
        <v>1</v>
      </c>
      <c r="J87" s="378" t="s">
        <v>217</v>
      </c>
      <c r="K87" s="324"/>
      <c r="L87" s="324"/>
      <c r="M87" s="324"/>
      <c r="N87" s="324"/>
      <c r="O87" s="324"/>
      <c r="P87" s="324"/>
      <c r="Q87" s="324"/>
      <c r="R87" s="324"/>
      <c r="S87" s="324"/>
      <c r="T87" s="325"/>
      <c r="U87" s="77"/>
      <c r="V87" s="77"/>
      <c r="W87" s="325" t="s">
        <v>424</v>
      </c>
      <c r="X87" s="327"/>
      <c r="Y87" s="354"/>
      <c r="Z87" s="354"/>
      <c r="AA87" s="354"/>
      <c r="AB87" s="354"/>
      <c r="AC87" s="354"/>
      <c r="AD87" s="328"/>
      <c r="AE87" s="281" t="str">
        <f t="shared" si="5"/>
        <v>─</v>
      </c>
      <c r="AF87" s="283" t="s">
        <v>425</v>
      </c>
    </row>
    <row r="88" spans="1:33" ht="13" x14ac:dyDescent="0.2">
      <c r="A88" s="271"/>
      <c r="B88" s="272" t="s">
        <v>426</v>
      </c>
      <c r="C88" s="273" t="s">
        <v>427</v>
      </c>
      <c r="D88" s="273"/>
      <c r="E88" s="273"/>
      <c r="F88" s="273"/>
      <c r="G88" s="273"/>
      <c r="H88" s="273"/>
      <c r="I88" s="274">
        <v>1</v>
      </c>
      <c r="J88" s="370"/>
      <c r="K88" s="371"/>
      <c r="L88" s="371"/>
      <c r="M88" s="371"/>
      <c r="N88" s="371"/>
      <c r="O88" s="371"/>
      <c r="P88" s="371"/>
      <c r="Q88" s="371"/>
      <c r="R88" s="371"/>
      <c r="S88" s="371"/>
      <c r="T88" s="371"/>
      <c r="U88" s="371"/>
      <c r="V88" s="371"/>
      <c r="W88" s="372"/>
      <c r="X88" s="275"/>
      <c r="Y88" s="373" t="s">
        <v>428</v>
      </c>
      <c r="Z88" s="373"/>
      <c r="AA88" s="373"/>
      <c r="AB88" s="373"/>
      <c r="AC88" s="373"/>
      <c r="AD88" s="374"/>
      <c r="AE88" s="281" t="str">
        <f t="shared" ref="AE88" si="6">IF(AND(J88="",P88="",X88=""),"─",IF(AND(X88="",P88=""),I88,IF(X88="",I88*$U$11,I88*$AC$11)))</f>
        <v>─</v>
      </c>
      <c r="AF88" s="283" t="s">
        <v>429</v>
      </c>
    </row>
    <row r="89" spans="1:33" ht="13.5" thickBot="1" x14ac:dyDescent="0.25">
      <c r="A89" s="296"/>
      <c r="B89" s="297" t="s">
        <v>430</v>
      </c>
      <c r="C89" s="298" t="s">
        <v>431</v>
      </c>
      <c r="D89" s="298"/>
      <c r="E89" s="298"/>
      <c r="F89" s="298"/>
      <c r="G89" s="298"/>
      <c r="H89" s="298"/>
      <c r="I89" s="299">
        <v>1</v>
      </c>
      <c r="J89" s="384" t="s">
        <v>432</v>
      </c>
      <c r="K89" s="385"/>
      <c r="L89" s="385"/>
      <c r="M89" s="385"/>
      <c r="N89" s="385"/>
      <c r="O89" s="386"/>
      <c r="P89" s="386"/>
      <c r="Q89" s="386"/>
      <c r="R89" s="387" t="s">
        <v>433</v>
      </c>
      <c r="S89" s="387"/>
      <c r="T89" s="387"/>
      <c r="U89" s="387"/>
      <c r="V89" s="387"/>
      <c r="W89" s="387"/>
      <c r="X89" s="388"/>
      <c r="Y89" s="388"/>
      <c r="Z89" s="388"/>
      <c r="AA89" s="351"/>
      <c r="AB89" s="251"/>
      <c r="AC89" s="389">
        <f>DATEDIF(O89,X89,"M")</f>
        <v>0</v>
      </c>
      <c r="AD89" s="390" t="s">
        <v>434</v>
      </c>
      <c r="AE89" s="341">
        <f>IF(AC89="","─",AC89*I89)</f>
        <v>0</v>
      </c>
      <c r="AF89" s="283" t="s">
        <v>435</v>
      </c>
    </row>
    <row r="90" spans="1:33" ht="30" customHeight="1" thickTop="1" x14ac:dyDescent="0.2">
      <c r="B90" s="391" t="s">
        <v>436</v>
      </c>
      <c r="C90" s="391"/>
      <c r="D90" s="391"/>
      <c r="E90" s="391"/>
      <c r="F90" s="391"/>
      <c r="G90" s="391"/>
      <c r="H90" s="391"/>
      <c r="I90" s="392" t="s">
        <v>437</v>
      </c>
      <c r="J90" s="393"/>
      <c r="K90" s="393"/>
      <c r="L90" s="393"/>
      <c r="M90" s="393"/>
      <c r="N90" s="393"/>
      <c r="O90" s="394">
        <f>O98+O93+O95</f>
        <v>0</v>
      </c>
      <c r="P90" s="394"/>
      <c r="Q90" s="394"/>
      <c r="R90" s="394"/>
      <c r="S90" s="395"/>
      <c r="T90" s="396"/>
      <c r="U90" s="397" t="s">
        <v>438</v>
      </c>
      <c r="V90" s="397"/>
      <c r="W90" s="397"/>
      <c r="X90" s="397"/>
      <c r="Y90" s="397"/>
      <c r="Z90" s="397"/>
      <c r="AA90" s="397"/>
      <c r="AB90" s="397"/>
      <c r="AC90" s="394">
        <f>O99</f>
        <v>0</v>
      </c>
      <c r="AD90" s="394"/>
      <c r="AE90" s="395"/>
      <c r="AF90" s="398"/>
    </row>
    <row r="91" spans="1:33" ht="20.149999999999999" customHeight="1" x14ac:dyDescent="0.2">
      <c r="B91" s="399"/>
      <c r="L91" s="402"/>
      <c r="M91" s="403"/>
      <c r="N91" s="261"/>
      <c r="O91" s="404"/>
      <c r="P91" s="261"/>
      <c r="AG91" s="405"/>
    </row>
    <row r="92" spans="1:33" ht="20.149999999999999" customHeight="1" x14ac:dyDescent="0.2">
      <c r="B92" s="399"/>
      <c r="D92" t="s">
        <v>439</v>
      </c>
      <c r="I92" s="261" t="s">
        <v>440</v>
      </c>
      <c r="O92" s="209">
        <f>SUM(AE12:AE25)</f>
        <v>0</v>
      </c>
      <c r="P92" s="209"/>
      <c r="Q92" s="406"/>
      <c r="R92" s="406"/>
      <c r="S92" s="406"/>
    </row>
    <row r="93" spans="1:33" ht="20.149999999999999" customHeight="1" x14ac:dyDescent="0.2">
      <c r="I93" s="261" t="s">
        <v>441</v>
      </c>
      <c r="O93" s="6">
        <f>SUM(AE26:AE37)</f>
        <v>0</v>
      </c>
    </row>
    <row r="94" spans="1:33" ht="20.149999999999999" customHeight="1" x14ac:dyDescent="0.2">
      <c r="I94" s="261" t="s">
        <v>442</v>
      </c>
      <c r="O94" s="6">
        <f>SUM(AE38:AE62)</f>
        <v>0</v>
      </c>
    </row>
    <row r="95" spans="1:33" ht="20.149999999999999" customHeight="1" x14ac:dyDescent="0.2">
      <c r="I95" s="261" t="s">
        <v>443</v>
      </c>
      <c r="O95" s="6">
        <f>SUM(AE63:AE76)</f>
        <v>0</v>
      </c>
    </row>
    <row r="96" spans="1:33" ht="20.149999999999999" customHeight="1" x14ac:dyDescent="0.2">
      <c r="I96" s="261" t="s">
        <v>444</v>
      </c>
      <c r="O96" s="6">
        <f>SUM(AE77:AE89)</f>
        <v>0</v>
      </c>
    </row>
    <row r="98" spans="9:16" ht="20.149999999999999" customHeight="1" x14ac:dyDescent="0.2">
      <c r="I98" s="261" t="s">
        <v>445</v>
      </c>
      <c r="O98" s="408">
        <f>O92*O94</f>
        <v>0</v>
      </c>
      <c r="P98" s="408"/>
    </row>
    <row r="99" spans="9:16" ht="20.149999999999999" customHeight="1" x14ac:dyDescent="0.2">
      <c r="I99" s="261" t="s">
        <v>446</v>
      </c>
      <c r="O99" s="408">
        <f>O92*O96</f>
        <v>0</v>
      </c>
      <c r="P99" s="408"/>
    </row>
  </sheetData>
  <mergeCells count="228">
    <mergeCell ref="O98:P98"/>
    <mergeCell ref="O99:P99"/>
    <mergeCell ref="B90:H90"/>
    <mergeCell ref="I90:N90"/>
    <mergeCell ref="O90:S90"/>
    <mergeCell ref="U90:AB90"/>
    <mergeCell ref="AC90:AE90"/>
    <mergeCell ref="Q92:S92"/>
    <mergeCell ref="C88:H88"/>
    <mergeCell ref="J88:W88"/>
    <mergeCell ref="Y88:AD88"/>
    <mergeCell ref="C89:H89"/>
    <mergeCell ref="J89:N89"/>
    <mergeCell ref="O89:Q89"/>
    <mergeCell ref="R89:W89"/>
    <mergeCell ref="X89:Z89"/>
    <mergeCell ref="C84:H84"/>
    <mergeCell ref="K84:O84"/>
    <mergeCell ref="P84:AD84"/>
    <mergeCell ref="C85:H85"/>
    <mergeCell ref="C86:H86"/>
    <mergeCell ref="C87:H87"/>
    <mergeCell ref="C82:H82"/>
    <mergeCell ref="K82:O82"/>
    <mergeCell ref="P82:AD82"/>
    <mergeCell ref="C83:H83"/>
    <mergeCell ref="K83:O83"/>
    <mergeCell ref="Q83:W83"/>
    <mergeCell ref="Y83:AD83"/>
    <mergeCell ref="C80:H80"/>
    <mergeCell ref="J80:O80"/>
    <mergeCell ref="Q80:W80"/>
    <mergeCell ref="Y80:AD80"/>
    <mergeCell ref="C81:H81"/>
    <mergeCell ref="K81:O81"/>
    <mergeCell ref="Q81:W81"/>
    <mergeCell ref="Y81:AD81"/>
    <mergeCell ref="A77:A89"/>
    <mergeCell ref="C77:H77"/>
    <mergeCell ref="K77:O77"/>
    <mergeCell ref="Q77:W77"/>
    <mergeCell ref="Y77:AD77"/>
    <mergeCell ref="C78:H78"/>
    <mergeCell ref="J78:O78"/>
    <mergeCell ref="Q78:W78"/>
    <mergeCell ref="X78:AD78"/>
    <mergeCell ref="C79:H79"/>
    <mergeCell ref="C74:H74"/>
    <mergeCell ref="K74:O74"/>
    <mergeCell ref="C75:H75"/>
    <mergeCell ref="K75:O75"/>
    <mergeCell ref="C76:H76"/>
    <mergeCell ref="K76:O76"/>
    <mergeCell ref="C71:H71"/>
    <mergeCell ref="K71:O71"/>
    <mergeCell ref="C72:H72"/>
    <mergeCell ref="K72:O72"/>
    <mergeCell ref="C73:H73"/>
    <mergeCell ref="K73:O73"/>
    <mergeCell ref="K67:O67"/>
    <mergeCell ref="C68:H68"/>
    <mergeCell ref="K68:O68"/>
    <mergeCell ref="C69:H69"/>
    <mergeCell ref="K69:O69"/>
    <mergeCell ref="C70:H70"/>
    <mergeCell ref="K70:O70"/>
    <mergeCell ref="A63:A76"/>
    <mergeCell ref="C63:H63"/>
    <mergeCell ref="K63:O63"/>
    <mergeCell ref="C64:H64"/>
    <mergeCell ref="K64:O64"/>
    <mergeCell ref="C65:H65"/>
    <mergeCell ref="K65:O65"/>
    <mergeCell ref="C66:H66"/>
    <mergeCell ref="K66:O66"/>
    <mergeCell ref="C67:H67"/>
    <mergeCell ref="C60:H60"/>
    <mergeCell ref="K60:O60"/>
    <mergeCell ref="C61:H61"/>
    <mergeCell ref="K61:O61"/>
    <mergeCell ref="C62:H62"/>
    <mergeCell ref="K62:O62"/>
    <mergeCell ref="C57:H57"/>
    <mergeCell ref="K57:O57"/>
    <mergeCell ref="C58:H58"/>
    <mergeCell ref="K58:O58"/>
    <mergeCell ref="C59:H59"/>
    <mergeCell ref="K59:O59"/>
    <mergeCell ref="C54:H54"/>
    <mergeCell ref="K54:O54"/>
    <mergeCell ref="C55:H55"/>
    <mergeCell ref="K55:O55"/>
    <mergeCell ref="C56:H56"/>
    <mergeCell ref="K56:O56"/>
    <mergeCell ref="C51:H51"/>
    <mergeCell ref="K51:O51"/>
    <mergeCell ref="C52:H52"/>
    <mergeCell ref="K52:O52"/>
    <mergeCell ref="C53:H53"/>
    <mergeCell ref="K53:O53"/>
    <mergeCell ref="C48:H48"/>
    <mergeCell ref="K48:O48"/>
    <mergeCell ref="C49:H49"/>
    <mergeCell ref="K49:O49"/>
    <mergeCell ref="C50:H50"/>
    <mergeCell ref="K50:O50"/>
    <mergeCell ref="C45:H45"/>
    <mergeCell ref="K45:O45"/>
    <mergeCell ref="C46:H46"/>
    <mergeCell ref="K46:O46"/>
    <mergeCell ref="C47:H47"/>
    <mergeCell ref="K47:O47"/>
    <mergeCell ref="K41:O41"/>
    <mergeCell ref="C42:H42"/>
    <mergeCell ref="K42:O42"/>
    <mergeCell ref="C43:H43"/>
    <mergeCell ref="K43:O43"/>
    <mergeCell ref="C44:H44"/>
    <mergeCell ref="K44:O44"/>
    <mergeCell ref="C37:H37"/>
    <mergeCell ref="K37:O37"/>
    <mergeCell ref="A38:A62"/>
    <mergeCell ref="C38:H38"/>
    <mergeCell ref="K38:O38"/>
    <mergeCell ref="C39:H39"/>
    <mergeCell ref="K39:O39"/>
    <mergeCell ref="C40:H40"/>
    <mergeCell ref="K40:O40"/>
    <mergeCell ref="C41:H41"/>
    <mergeCell ref="C34:H34"/>
    <mergeCell ref="K34:O34"/>
    <mergeCell ref="C35:H35"/>
    <mergeCell ref="K35:O35"/>
    <mergeCell ref="C36:H36"/>
    <mergeCell ref="K36:O36"/>
    <mergeCell ref="K30:O30"/>
    <mergeCell ref="C31:H31"/>
    <mergeCell ref="K31:O31"/>
    <mergeCell ref="C32:H32"/>
    <mergeCell ref="K32:O32"/>
    <mergeCell ref="C33:H33"/>
    <mergeCell ref="K33:O33"/>
    <mergeCell ref="A26:A37"/>
    <mergeCell ref="C26:H26"/>
    <mergeCell ref="K26:O26"/>
    <mergeCell ref="C27:H27"/>
    <mergeCell ref="K27:O27"/>
    <mergeCell ref="C28:H28"/>
    <mergeCell ref="K28:O28"/>
    <mergeCell ref="C29:H29"/>
    <mergeCell ref="K29:O29"/>
    <mergeCell ref="C30:H30"/>
    <mergeCell ref="C24:H24"/>
    <mergeCell ref="K24:O24"/>
    <mergeCell ref="Q24:W24"/>
    <mergeCell ref="Y24:AD24"/>
    <mergeCell ref="C25:H25"/>
    <mergeCell ref="K25:O25"/>
    <mergeCell ref="Q25:W25"/>
    <mergeCell ref="Y25:AD25"/>
    <mergeCell ref="C22:H22"/>
    <mergeCell ref="K22:O22"/>
    <mergeCell ref="Q22:W22"/>
    <mergeCell ref="Y22:AD22"/>
    <mergeCell ref="C23:H23"/>
    <mergeCell ref="K23:O23"/>
    <mergeCell ref="P23:W23"/>
    <mergeCell ref="Y23:AD23"/>
    <mergeCell ref="C20:H20"/>
    <mergeCell ref="K20:O20"/>
    <mergeCell ref="Q20:W20"/>
    <mergeCell ref="Y20:AD20"/>
    <mergeCell ref="C21:H21"/>
    <mergeCell ref="K21:O21"/>
    <mergeCell ref="Q21:W21"/>
    <mergeCell ref="Y21:AD21"/>
    <mergeCell ref="C18:H18"/>
    <mergeCell ref="K18:O18"/>
    <mergeCell ref="P18:AD18"/>
    <mergeCell ref="C19:H19"/>
    <mergeCell ref="K19:O19"/>
    <mergeCell ref="Q19:W19"/>
    <mergeCell ref="Y19:AD19"/>
    <mergeCell ref="C16:H16"/>
    <mergeCell ref="K16:O16"/>
    <mergeCell ref="Q16:W16"/>
    <mergeCell ref="Y16:AD16"/>
    <mergeCell ref="C17:H17"/>
    <mergeCell ref="J17:W17"/>
    <mergeCell ref="Y17:AD17"/>
    <mergeCell ref="X13:AD13"/>
    <mergeCell ref="C14:H14"/>
    <mergeCell ref="K14:O14"/>
    <mergeCell ref="Q14:W14"/>
    <mergeCell ref="Y14:AD14"/>
    <mergeCell ref="C15:H15"/>
    <mergeCell ref="K15:O15"/>
    <mergeCell ref="Q15:W15"/>
    <mergeCell ref="Y15:AD15"/>
    <mergeCell ref="Q11:T11"/>
    <mergeCell ref="Y11:AB11"/>
    <mergeCell ref="A12:A25"/>
    <mergeCell ref="C12:H12"/>
    <mergeCell ref="K12:O12"/>
    <mergeCell ref="Q12:W12"/>
    <mergeCell ref="Y12:AD12"/>
    <mergeCell ref="C13:H13"/>
    <mergeCell ref="K13:O13"/>
    <mergeCell ref="Q13:W13"/>
    <mergeCell ref="B7:H7"/>
    <mergeCell ref="I7:AE7"/>
    <mergeCell ref="B9:H11"/>
    <mergeCell ref="I9:I11"/>
    <mergeCell ref="J9:AE9"/>
    <mergeCell ref="J10:O10"/>
    <mergeCell ref="P10:W10"/>
    <mergeCell ref="X10:AD10"/>
    <mergeCell ref="AE10:AE11"/>
    <mergeCell ref="K11:M11"/>
    <mergeCell ref="O1:Q1"/>
    <mergeCell ref="R1:AE1"/>
    <mergeCell ref="O2:Q3"/>
    <mergeCell ref="B4:AE4"/>
    <mergeCell ref="B5:AE5"/>
    <mergeCell ref="B6:H6"/>
    <mergeCell ref="I6:O6"/>
    <mergeCell ref="P6:W6"/>
    <mergeCell ref="X6:AE6"/>
  </mergeCells>
  <phoneticPr fontId="2"/>
  <dataValidations count="1">
    <dataValidation type="list" allowBlank="1" showInputMessage="1" showErrorMessage="1" sqref="X12 P12:P16 J12:J16 X14:X17 P76:P78 P83 X77 P80:P81 J81:J84 X80:X81 X88 X83 X19:X25 J18:J77 P19:P22 P24:P25">
      <formula1>$D$91:$D$92</formula1>
    </dataValidation>
  </dataValidations>
  <printOptions horizontalCentered="1"/>
  <pageMargins left="0.23622047244094491" right="0.23622047244094491" top="0.35433070866141736" bottom="0.35433070866141736" header="0.11811023622047245" footer="0.11811023622047245"/>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(医)院内書式10　経費内訳書</vt:lpstr>
      <vt:lpstr>(医)院内書式9　治験研究経費ポイント算出表</vt:lpstr>
      <vt:lpstr>'(医)院内書式10　経費内訳書'!Print_Area</vt:lpstr>
      <vt:lpstr>'(医)院内書式9　治験研究経費ポイント算出表'!Print_Area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2020-04-28T08:12:43Z</cp:lastPrinted>
  <dcterms:created xsi:type="dcterms:W3CDTF">2015-07-23T02:45:46Z</dcterms:created>
  <dcterms:modified xsi:type="dcterms:W3CDTF">2020-08-12T01:36:04Z</dcterms:modified>
</cp:coreProperties>
</file>